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D:\Obecné dokumenty\Obecné dokumenty\"/>
    </mc:Choice>
  </mc:AlternateContent>
  <xr:revisionPtr revIDLastSave="0" documentId="8_{B479D739-5682-43AB-A501-BCC97685C7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-Rozpočet 2024 stručný" sheetId="3" r:id="rId1"/>
  </sheets>
  <calcPr calcId="191029"/>
</workbook>
</file>

<file path=xl/calcChain.xml><?xml version="1.0" encoding="utf-8"?>
<calcChain xmlns="http://schemas.openxmlformats.org/spreadsheetml/2006/main">
  <c r="I90" i="3" l="1"/>
  <c r="G97" i="3" l="1"/>
  <c r="H97" i="3"/>
  <c r="H90" i="3" s="1"/>
  <c r="I97" i="3"/>
  <c r="J97" i="3"/>
  <c r="K97" i="3"/>
  <c r="L97" i="3"/>
  <c r="L90" i="3" s="1"/>
  <c r="F97" i="3"/>
  <c r="G91" i="3"/>
  <c r="G90" i="3" s="1"/>
  <c r="H91" i="3"/>
  <c r="I91" i="3"/>
  <c r="J91" i="3"/>
  <c r="K91" i="3"/>
  <c r="L91" i="3"/>
  <c r="F91" i="3"/>
  <c r="L258" i="3"/>
  <c r="L257" i="3" s="1"/>
  <c r="L7" i="3" s="1"/>
  <c r="K258" i="3"/>
  <c r="K257" i="3" s="1"/>
  <c r="K7" i="3" s="1"/>
  <c r="J258" i="3"/>
  <c r="J257" i="3" s="1"/>
  <c r="J7" i="3" s="1"/>
  <c r="I258" i="3"/>
  <c r="I257" i="3" s="1"/>
  <c r="I7" i="3" s="1"/>
  <c r="H258" i="3"/>
  <c r="G258" i="3"/>
  <c r="G257" i="3" s="1"/>
  <c r="G7" i="3" s="1"/>
  <c r="F258" i="3"/>
  <c r="F257" i="3" s="1"/>
  <c r="F7" i="3" s="1"/>
  <c r="H257" i="3"/>
  <c r="H7" i="3" s="1"/>
  <c r="L218" i="3"/>
  <c r="L217" i="3" s="1"/>
  <c r="L6" i="3" s="1"/>
  <c r="K218" i="3"/>
  <c r="J218" i="3"/>
  <c r="J217" i="3" s="1"/>
  <c r="J6" i="3" s="1"/>
  <c r="I218" i="3"/>
  <c r="I217" i="3" s="1"/>
  <c r="I6" i="3" s="1"/>
  <c r="H218" i="3"/>
  <c r="H217" i="3" s="1"/>
  <c r="H6" i="3" s="1"/>
  <c r="G218" i="3"/>
  <c r="G217" i="3" s="1"/>
  <c r="G6" i="3" s="1"/>
  <c r="F218" i="3"/>
  <c r="F217" i="3" s="1"/>
  <c r="F6" i="3" s="1"/>
  <c r="K217" i="3"/>
  <c r="K6" i="3" s="1"/>
  <c r="L214" i="3"/>
  <c r="K214" i="3"/>
  <c r="J214" i="3"/>
  <c r="I214" i="3"/>
  <c r="H214" i="3"/>
  <c r="G214" i="3"/>
  <c r="F214" i="3"/>
  <c r="L212" i="3"/>
  <c r="L211" i="3" s="1"/>
  <c r="K212" i="3"/>
  <c r="J212" i="3"/>
  <c r="I212" i="3"/>
  <c r="I211" i="3" s="1"/>
  <c r="H212" i="3"/>
  <c r="G212" i="3"/>
  <c r="F212" i="3"/>
  <c r="F211" i="3" s="1"/>
  <c r="L185" i="3"/>
  <c r="K185" i="3"/>
  <c r="J185" i="3"/>
  <c r="I185" i="3"/>
  <c r="H185" i="3"/>
  <c r="G185" i="3"/>
  <c r="F185" i="3"/>
  <c r="L175" i="3"/>
  <c r="K175" i="3"/>
  <c r="J175" i="3"/>
  <c r="I175" i="3"/>
  <c r="H175" i="3"/>
  <c r="G175" i="3"/>
  <c r="F175" i="3"/>
  <c r="L172" i="3"/>
  <c r="K172" i="3"/>
  <c r="J172" i="3"/>
  <c r="I172" i="3"/>
  <c r="H172" i="3"/>
  <c r="G172" i="3"/>
  <c r="F172" i="3"/>
  <c r="L168" i="3"/>
  <c r="K168" i="3"/>
  <c r="J168" i="3"/>
  <c r="I168" i="3"/>
  <c r="H168" i="3"/>
  <c r="G168" i="3"/>
  <c r="F168" i="3"/>
  <c r="L165" i="3"/>
  <c r="K165" i="3"/>
  <c r="J165" i="3"/>
  <c r="I165" i="3"/>
  <c r="H165" i="3"/>
  <c r="G165" i="3"/>
  <c r="F165" i="3"/>
  <c r="L154" i="3"/>
  <c r="K154" i="3"/>
  <c r="J154" i="3"/>
  <c r="I154" i="3"/>
  <c r="H154" i="3"/>
  <c r="G154" i="3"/>
  <c r="F154" i="3"/>
  <c r="L152" i="3"/>
  <c r="K152" i="3"/>
  <c r="J152" i="3"/>
  <c r="I152" i="3"/>
  <c r="H152" i="3"/>
  <c r="G152" i="3"/>
  <c r="F152" i="3"/>
  <c r="L148" i="3"/>
  <c r="K148" i="3"/>
  <c r="J148" i="3"/>
  <c r="I148" i="3"/>
  <c r="H148" i="3"/>
  <c r="G148" i="3"/>
  <c r="F148" i="3"/>
  <c r="L142" i="3"/>
  <c r="K142" i="3"/>
  <c r="J142" i="3"/>
  <c r="I142" i="3"/>
  <c r="H142" i="3"/>
  <c r="G142" i="3"/>
  <c r="F142" i="3"/>
  <c r="L140" i="3"/>
  <c r="K140" i="3"/>
  <c r="J140" i="3"/>
  <c r="I140" i="3"/>
  <c r="H140" i="3"/>
  <c r="G140" i="3"/>
  <c r="F140" i="3"/>
  <c r="L132" i="3"/>
  <c r="L131" i="3" s="1"/>
  <c r="K132" i="3"/>
  <c r="K131" i="3" s="1"/>
  <c r="J132" i="3"/>
  <c r="J131" i="3" s="1"/>
  <c r="I132" i="3"/>
  <c r="I131" i="3" s="1"/>
  <c r="H132" i="3"/>
  <c r="G132" i="3"/>
  <c r="G131" i="3" s="1"/>
  <c r="F132" i="3"/>
  <c r="F131" i="3" s="1"/>
  <c r="H131" i="3"/>
  <c r="L124" i="3"/>
  <c r="L123" i="3" s="1"/>
  <c r="K124" i="3"/>
  <c r="K123" i="3" s="1"/>
  <c r="J124" i="3"/>
  <c r="J123" i="3" s="1"/>
  <c r="I124" i="3"/>
  <c r="I123" i="3" s="1"/>
  <c r="H124" i="3"/>
  <c r="H123" i="3" s="1"/>
  <c r="G124" i="3"/>
  <c r="G123" i="3" s="1"/>
  <c r="F124" i="3"/>
  <c r="F123" i="3" s="1"/>
  <c r="L114" i="3"/>
  <c r="L111" i="3" s="1"/>
  <c r="K114" i="3"/>
  <c r="K111" i="3" s="1"/>
  <c r="J114" i="3"/>
  <c r="J111" i="3" s="1"/>
  <c r="I114" i="3"/>
  <c r="I111" i="3" s="1"/>
  <c r="H114" i="3"/>
  <c r="H111" i="3" s="1"/>
  <c r="G114" i="3"/>
  <c r="F114" i="3"/>
  <c r="G112" i="3"/>
  <c r="F112" i="3"/>
  <c r="L102" i="3"/>
  <c r="L100" i="3" s="1"/>
  <c r="K102" i="3"/>
  <c r="K100" i="3" s="1"/>
  <c r="J102" i="3"/>
  <c r="J100" i="3" s="1"/>
  <c r="I102" i="3"/>
  <c r="I100" i="3" s="1"/>
  <c r="H102" i="3"/>
  <c r="H100" i="3" s="1"/>
  <c r="G102" i="3"/>
  <c r="G100" i="3" s="1"/>
  <c r="F102" i="3"/>
  <c r="F100" i="3" s="1"/>
  <c r="F90" i="3"/>
  <c r="I86" i="3"/>
  <c r="F86" i="3"/>
  <c r="I81" i="3"/>
  <c r="H81" i="3"/>
  <c r="G81" i="3"/>
  <c r="F81" i="3"/>
  <c r="L78" i="3"/>
  <c r="L77" i="3" s="1"/>
  <c r="K78" i="3"/>
  <c r="K77" i="3" s="1"/>
  <c r="J78" i="3"/>
  <c r="J77" i="3" s="1"/>
  <c r="I78" i="3"/>
  <c r="H78" i="3"/>
  <c r="G78" i="3"/>
  <c r="F78" i="3"/>
  <c r="L74" i="3"/>
  <c r="K74" i="3"/>
  <c r="J74" i="3"/>
  <c r="I74" i="3"/>
  <c r="H74" i="3"/>
  <c r="G74" i="3"/>
  <c r="F74" i="3"/>
  <c r="L69" i="3"/>
  <c r="K69" i="3"/>
  <c r="J69" i="3"/>
  <c r="I69" i="3"/>
  <c r="H69" i="3"/>
  <c r="G69" i="3"/>
  <c r="F69" i="3"/>
  <c r="L23" i="3"/>
  <c r="K23" i="3"/>
  <c r="J23" i="3"/>
  <c r="I23" i="3"/>
  <c r="H23" i="3"/>
  <c r="G23" i="3"/>
  <c r="F23" i="3"/>
  <c r="L13" i="3"/>
  <c r="K13" i="3"/>
  <c r="J13" i="3"/>
  <c r="I13" i="3"/>
  <c r="H13" i="3"/>
  <c r="G13" i="3"/>
  <c r="F13" i="3"/>
  <c r="L9" i="3"/>
  <c r="K9" i="3"/>
  <c r="J9" i="3"/>
  <c r="I9" i="3"/>
  <c r="H9" i="3"/>
  <c r="G9" i="3"/>
  <c r="F9" i="3"/>
  <c r="F151" i="3" l="1"/>
  <c r="I151" i="3"/>
  <c r="L151" i="3"/>
  <c r="K90" i="3"/>
  <c r="J211" i="3"/>
  <c r="J90" i="3"/>
  <c r="I8" i="3"/>
  <c r="H77" i="3"/>
  <c r="F8" i="3"/>
  <c r="L8" i="3"/>
  <c r="H151" i="3"/>
  <c r="K151" i="3"/>
  <c r="F77" i="3"/>
  <c r="I77" i="3"/>
  <c r="G111" i="3"/>
  <c r="G139" i="3"/>
  <c r="J139" i="3"/>
  <c r="F139" i="3"/>
  <c r="I139" i="3"/>
  <c r="L139" i="3"/>
  <c r="H139" i="3"/>
  <c r="K139" i="3"/>
  <c r="G151" i="3"/>
  <c r="J151" i="3"/>
  <c r="H171" i="3"/>
  <c r="K171" i="3"/>
  <c r="G211" i="3"/>
  <c r="H8" i="3"/>
  <c r="K8" i="3"/>
  <c r="G8" i="3"/>
  <c r="J8" i="3"/>
  <c r="G77" i="3"/>
  <c r="G171" i="3"/>
  <c r="J171" i="3"/>
  <c r="F171" i="3"/>
  <c r="I171" i="3"/>
  <c r="L171" i="3"/>
  <c r="F111" i="3"/>
  <c r="H211" i="3"/>
  <c r="K211" i="3"/>
  <c r="K5" i="3" l="1"/>
  <c r="K4" i="3" s="1"/>
  <c r="J5" i="3"/>
  <c r="J4" i="3" s="1"/>
  <c r="G5" i="3"/>
  <c r="G4" i="3" s="1"/>
  <c r="L5" i="3"/>
  <c r="L4" i="3" s="1"/>
  <c r="H5" i="3"/>
  <c r="H4" i="3" s="1"/>
  <c r="F5" i="3"/>
  <c r="F4" i="3" s="1"/>
  <c r="I5" i="3"/>
  <c r="I4" i="3" s="1"/>
</calcChain>
</file>

<file path=xl/sharedStrings.xml><?xml version="1.0" encoding="utf-8"?>
<sst xmlns="http://schemas.openxmlformats.org/spreadsheetml/2006/main" count="534" uniqueCount="202">
  <si>
    <t>R</t>
  </si>
  <si>
    <t>KZ</t>
  </si>
  <si>
    <t>ŠK</t>
  </si>
  <si>
    <t>Položka EK</t>
  </si>
  <si>
    <t>Názov Položky</t>
  </si>
  <si>
    <t>Výdavkový rozpočet spolu</t>
  </si>
  <si>
    <t>Bežné výdavky</t>
  </si>
  <si>
    <t>Kapitálové výdavky</t>
  </si>
  <si>
    <t>Výdavkové finančné operácie</t>
  </si>
  <si>
    <t>01.1.1</t>
  </si>
  <si>
    <t>Výkonné a zákonodarné orgány</t>
  </si>
  <si>
    <t>Mzdy, platy, služobné príjmy</t>
  </si>
  <si>
    <t>Tarifný, osobný, zákl., funkčný plat §50</t>
  </si>
  <si>
    <t>Tarifný, osobný, zákl., funkčný plat</t>
  </si>
  <si>
    <t>Odmeny</t>
  </si>
  <si>
    <t>Poistné a príspevky do poisťovní</t>
  </si>
  <si>
    <t>Poistné VŠZP</t>
  </si>
  <si>
    <t>Na nemocenské poistenie</t>
  </si>
  <si>
    <t>Na starobné poistenie</t>
  </si>
  <si>
    <t>Na úrazové poistenie</t>
  </si>
  <si>
    <t>Na invalidné poistenie</t>
  </si>
  <si>
    <t>Na poistenie v nezamestnanosti</t>
  </si>
  <si>
    <t>Na poistenie do RFS</t>
  </si>
  <si>
    <t>621,623,625</t>
  </si>
  <si>
    <t>Tovary a služby</t>
  </si>
  <si>
    <t>Tuzemské cestovné náhrady</t>
  </si>
  <si>
    <t>Poštové služby</t>
  </si>
  <si>
    <t>Všeobecný materiál</t>
  </si>
  <si>
    <t>Knihy, časopisy, noviny, učebnice</t>
  </si>
  <si>
    <t>Prac. odevy, obuv, prac. pomôcky</t>
  </si>
  <si>
    <t>Softvér</t>
  </si>
  <si>
    <t>Reprezentačné</t>
  </si>
  <si>
    <t>Palivo, mazivá, oleje, špec. kvapaliny</t>
  </si>
  <si>
    <t>Servis, údržba, opravy a iné výdavky</t>
  </si>
  <si>
    <t>Poistenie PZP</t>
  </si>
  <si>
    <t>Karty, známky, poplatky</t>
  </si>
  <si>
    <t>Štand. údržba výpočt. techniky</t>
  </si>
  <si>
    <t>Štand. údržba prevádzk. strojov</t>
  </si>
  <si>
    <t>Údržba budov, objektov, ich častí</t>
  </si>
  <si>
    <t>Školenia, kurzy, semináre</t>
  </si>
  <si>
    <t>Propagácia, reklama a inzercia</t>
  </si>
  <si>
    <t>Všeobecné služby</t>
  </si>
  <si>
    <t>Špeciálne služby</t>
  </si>
  <si>
    <t>Preventívne lekárske prehliadky</t>
  </si>
  <si>
    <t>Poplatky a odvody</t>
  </si>
  <si>
    <t>Stravovanie</t>
  </si>
  <si>
    <t>Poistné</t>
  </si>
  <si>
    <t>Provízia</t>
  </si>
  <si>
    <t>Odmeny zamestn. mimopr. pomeru</t>
  </si>
  <si>
    <t>Bežné transfery</t>
  </si>
  <si>
    <t>01.6.0.</t>
  </si>
  <si>
    <t>Všeob. verejné služby inde neklasif.</t>
  </si>
  <si>
    <t>03.2.0.</t>
  </si>
  <si>
    <t>Štand. údržba miestnych komunikácií</t>
  </si>
  <si>
    <t>05.1.0.</t>
  </si>
  <si>
    <t>Nakladanie s odpadmi</t>
  </si>
  <si>
    <t>Poistné do poisťovní</t>
  </si>
  <si>
    <t>06.4.0.</t>
  </si>
  <si>
    <t>Verejné osvetlenie</t>
  </si>
  <si>
    <t>Elektrina VO</t>
  </si>
  <si>
    <t>08.1.0.</t>
  </si>
  <si>
    <t>Rekreačné a športové služby</t>
  </si>
  <si>
    <t>Bežný transfer</t>
  </si>
  <si>
    <t>08.2.0.</t>
  </si>
  <si>
    <t>Kultúrne služby</t>
  </si>
  <si>
    <t>Vodné, stočné</t>
  </si>
  <si>
    <t>08.4.0.</t>
  </si>
  <si>
    <t>09.1.1.1.</t>
  </si>
  <si>
    <t>Predprimárne vzdelávanie</t>
  </si>
  <si>
    <t>Tarifný, osob., zákl., funkčný plat</t>
  </si>
  <si>
    <t>Elektrina MŠ</t>
  </si>
  <si>
    <t>Rutinná a štand. údržba budov</t>
  </si>
  <si>
    <t>10.2.0.</t>
  </si>
  <si>
    <t>Staroba</t>
  </si>
  <si>
    <t>Obstarávanie kapitálových aktív</t>
  </si>
  <si>
    <t>09.1.1.1</t>
  </si>
  <si>
    <t>Rekonštrukcia a modernizácia MŠ</t>
  </si>
  <si>
    <t>Stravovanie - dotácia predškoláci</t>
  </si>
  <si>
    <t>Odmeny zamest. mimop.p.Štatistika</t>
  </si>
  <si>
    <t>72a</t>
  </si>
  <si>
    <t>Palivá ako zdroj energie</t>
  </si>
  <si>
    <t>Rozpočet na rok 2024</t>
  </si>
  <si>
    <t>Príspevok do DDS</t>
  </si>
  <si>
    <t>Vratky - príspevok na stravovanie</t>
  </si>
  <si>
    <t>Všeobecný materiál z 2% dane</t>
  </si>
  <si>
    <t>Dotácia predškoláci</t>
  </si>
  <si>
    <t>Údržba prev. Strojov, prístorjov, zar.</t>
  </si>
  <si>
    <t>Skutočné plnenie za rok 2021</t>
  </si>
  <si>
    <t>Rozpočet na rok 2025</t>
  </si>
  <si>
    <t xml:space="preserve">Odvody do poisťovní </t>
  </si>
  <si>
    <t>Nákup pozemkov</t>
  </si>
  <si>
    <t>Na poistenie v nezamest. + financ. Pod.</t>
  </si>
  <si>
    <t>Všeobecný materiál Regob,RA, Štatist.,ŽP</t>
  </si>
  <si>
    <t>Skutočné plnenie za rok 2022</t>
  </si>
  <si>
    <t>Rozpočet na rok 2023 schválený</t>
  </si>
  <si>
    <t>Rozpočet na rok 2026</t>
  </si>
  <si>
    <t>Nájom prevádzkových strojov, prístrojov</t>
  </si>
  <si>
    <t>Prevádzkové stroje, prístroje, zariadenia</t>
  </si>
  <si>
    <t>Prípravná a projekt. dokumen.</t>
  </si>
  <si>
    <t>Očakávaná skutočnosť 2023</t>
  </si>
  <si>
    <t xml:space="preserve">Poistné </t>
  </si>
  <si>
    <t>01.1.1.</t>
  </si>
  <si>
    <t>Energie</t>
  </si>
  <si>
    <t>Vodné, stočné  OU</t>
  </si>
  <si>
    <t>Licencie</t>
  </si>
  <si>
    <t>Pokuty a penále</t>
  </si>
  <si>
    <t>Transfer CVČ- Hôrky</t>
  </si>
  <si>
    <t>Transfer ŠKD - Hôrky</t>
  </si>
  <si>
    <t>Členské príspevky</t>
  </si>
  <si>
    <t>Všeobecný materiál PO - dotácia</t>
  </si>
  <si>
    <t>Stroje a zariadenia</t>
  </si>
  <si>
    <t>04.6.0.</t>
  </si>
  <si>
    <t>Komunikácia</t>
  </si>
  <si>
    <t>Údržba strojov a zariadení</t>
  </si>
  <si>
    <t>Palivá do kosačky</t>
  </si>
  <si>
    <t>Palivo kosačka a traktor</t>
  </si>
  <si>
    <t>Zariadenie, technika - MK</t>
  </si>
  <si>
    <t>05.4.0.</t>
  </si>
  <si>
    <t>Ochrana prírody a krajiny</t>
  </si>
  <si>
    <t>Paliva ako zdroj energie</t>
  </si>
  <si>
    <t>Elekrina TJ</t>
  </si>
  <si>
    <t>Vodné stočné</t>
  </si>
  <si>
    <t>Oprava a údržba zariadení</t>
  </si>
  <si>
    <t>Transfer TJ</t>
  </si>
  <si>
    <t>08.3.0.</t>
  </si>
  <si>
    <t>Vysielacie a vydavateľské služby</t>
  </si>
  <si>
    <t>Náboženské služby</t>
  </si>
  <si>
    <t>Knihy, časopisy a učebné pomôcky</t>
  </si>
  <si>
    <t>Palivá</t>
  </si>
  <si>
    <t>1AC1</t>
  </si>
  <si>
    <t xml:space="preserve">Tarifný plat ÚPSVaR </t>
  </si>
  <si>
    <t>Tarifný plat VPP</t>
  </si>
  <si>
    <t>Poistné socialné</t>
  </si>
  <si>
    <t>Positné socialné</t>
  </si>
  <si>
    <t>Pracovné odevy, obuv a pracovné pomôcky</t>
  </si>
  <si>
    <t>Pracovné pomôcky</t>
  </si>
  <si>
    <t xml:space="preserve">Výpočtová technika </t>
  </si>
  <si>
    <t>Projekt dokumentácie</t>
  </si>
  <si>
    <t>Výstavba vodovodu - rozšírenie ver. Vodovodu</t>
  </si>
  <si>
    <t>Výstavba vodovodu - rozšírenie Pod Hájom</t>
  </si>
  <si>
    <t>Výstavba vodovodu Stráne</t>
  </si>
  <si>
    <t xml:space="preserve">Výstavba chodníka </t>
  </si>
  <si>
    <t>Výstavba prechodov cez cestu a dop. Značenie</t>
  </si>
  <si>
    <t>Vybudovanie technického dvora</t>
  </si>
  <si>
    <t>Vybudovanie stojísk na separovaný zber</t>
  </si>
  <si>
    <t>Kosačka STIHL</t>
  </si>
  <si>
    <t>Rozšírenie ver. Osvetlenia v obci</t>
  </si>
  <si>
    <t>Modernizácia - miestny rozhlas</t>
  </si>
  <si>
    <t>Stavebné úpravy MŠ</t>
  </si>
  <si>
    <t>Reprezentačné voľby</t>
  </si>
  <si>
    <t>Prepravné voľby</t>
  </si>
  <si>
    <t xml:space="preserve">Odmeny a príspevky </t>
  </si>
  <si>
    <t>Koncesionárske poplatky</t>
  </si>
  <si>
    <t>Finančný príspevod DPO SR</t>
  </si>
  <si>
    <t>Banke úroky</t>
  </si>
  <si>
    <t>Úroky banke</t>
  </si>
  <si>
    <t>Ochrana pred poožiarmi</t>
  </si>
  <si>
    <t xml:space="preserve">Všeobecný materiál PO </t>
  </si>
  <si>
    <t>Členské príspevky DHZ</t>
  </si>
  <si>
    <t>Energie ZD</t>
  </si>
  <si>
    <t>Špecialné služby</t>
  </si>
  <si>
    <t>Údržba zelene</t>
  </si>
  <si>
    <t>11H</t>
  </si>
  <si>
    <t>Knihy - knižnica</t>
  </si>
  <si>
    <t>Poplatky - knižnica</t>
  </si>
  <si>
    <t>Rozširenie kamerového systému</t>
  </si>
  <si>
    <t>131L</t>
  </si>
  <si>
    <t>Realizácia detského ihriska RODINKA</t>
  </si>
  <si>
    <t>09.1.1.</t>
  </si>
  <si>
    <t>Školenie, porady MŠ</t>
  </si>
  <si>
    <t>Špecialné služby exst. man. na rekonnštrukciu MŠ</t>
  </si>
  <si>
    <t>-</t>
  </si>
  <si>
    <t>Údržba strojov RIEDER</t>
  </si>
  <si>
    <t>Servis, údržba a paliva</t>
  </si>
  <si>
    <t>VO- stroje, prístroje a zariadenia</t>
  </si>
  <si>
    <t>Telekomunikačné služby,technika</t>
  </si>
  <si>
    <t>Vrátenie dotácie EU</t>
  </si>
  <si>
    <t>Elektrika VO</t>
  </si>
  <si>
    <t>Údržba strojov a zariadení a budov</t>
  </si>
  <si>
    <t>Odmeny a príspevky</t>
  </si>
  <si>
    <t>Poskytnutie finanč. Daru</t>
  </si>
  <si>
    <t>Výpočtová technika</t>
  </si>
  <si>
    <t>Prídel do Socialného fondu</t>
  </si>
  <si>
    <t>Rekonštrukcia a modernizácia OU - zateplenie</t>
  </si>
  <si>
    <t>Rekonštrukcia a modernizácia vodojemu</t>
  </si>
  <si>
    <t>Nákup traktora</t>
  </si>
  <si>
    <t>Nákup traktora vl. Zdroje</t>
  </si>
  <si>
    <t>06.2.0.</t>
  </si>
  <si>
    <t>Pripravná a projektová dokumentácia</t>
  </si>
  <si>
    <t>Prípravna a projek, dokumentácia - Dom smútku</t>
  </si>
  <si>
    <t>Rozšírenie vodovodu</t>
  </si>
  <si>
    <t>Splácanie kátkodobého úveru</t>
  </si>
  <si>
    <t xml:space="preserve">Úvery, pôžičky, návrat. fin. výpomoci </t>
  </si>
  <si>
    <t>Splácanie env. fondu - Traktor</t>
  </si>
  <si>
    <t>Splácanie munic. úver - oplotenie zberného dvora</t>
  </si>
  <si>
    <t>Splácanie env. fondu - zateplenie OU</t>
  </si>
  <si>
    <t>Rekonštrukcia kamerového systému</t>
  </si>
  <si>
    <t>Voľby- plat</t>
  </si>
  <si>
    <t>Rekonštrukcia a modernizácia miestnych komunikácii</t>
  </si>
  <si>
    <t>Dovybavenie technického dvora</t>
  </si>
  <si>
    <t>Servis, údržba, opravy</t>
  </si>
  <si>
    <t xml:space="preserve">                                         Návrh rozpočtu na rok 2024 - Výdavková časť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</si>
</sst>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1">
    <xf numFmtId="0" fontId="0" fillId="0" borderId="0" xfId="0"/>
    <xf numFmtId="164" fontId="3" fillId="3" borderId="4" xfId="1" applyFont="1" applyFill="1" applyBorder="1"/>
    <xf numFmtId="0" fontId="4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4" borderId="1" xfId="1" applyFont="1" applyFill="1" applyBorder="1"/>
    <xf numFmtId="164" fontId="3" fillId="0" borderId="1" xfId="1" applyFont="1" applyBorder="1"/>
    <xf numFmtId="164" fontId="3" fillId="3" borderId="1" xfId="1" applyFont="1" applyFill="1" applyBorder="1"/>
    <xf numFmtId="0" fontId="4" fillId="0" borderId="1" xfId="0" applyFont="1" applyBorder="1"/>
    <xf numFmtId="164" fontId="4" fillId="0" borderId="4" xfId="1" applyFont="1" applyBorder="1"/>
    <xf numFmtId="164" fontId="4" fillId="3" borderId="4" xfId="1" applyFont="1" applyFill="1" applyBorder="1"/>
    <xf numFmtId="164" fontId="4" fillId="0" borderId="1" xfId="1" applyFont="1" applyBorder="1"/>
    <xf numFmtId="164" fontId="4" fillId="0" borderId="1" xfId="1" applyFont="1" applyBorder="1" applyAlignment="1">
      <alignment horizontal="right"/>
    </xf>
    <xf numFmtId="164" fontId="4" fillId="3" borderId="1" xfId="1" applyFont="1" applyFill="1" applyBorder="1"/>
    <xf numFmtId="3" fontId="4" fillId="0" borderId="1" xfId="0" applyNumberFormat="1" applyFont="1" applyBorder="1" applyAlignment="1">
      <alignment horizontal="center"/>
    </xf>
    <xf numFmtId="164" fontId="4" fillId="0" borderId="2" xfId="1" applyFont="1" applyBorder="1"/>
    <xf numFmtId="164" fontId="4" fillId="3" borderId="2" xfId="1" applyFont="1" applyFill="1" applyBorder="1"/>
    <xf numFmtId="0" fontId="4" fillId="0" borderId="5" xfId="0" applyFont="1" applyBorder="1" applyAlignment="1">
      <alignment horizontal="center"/>
    </xf>
    <xf numFmtId="164" fontId="4" fillId="0" borderId="5" xfId="1" applyFont="1" applyBorder="1"/>
    <xf numFmtId="164" fontId="4" fillId="3" borderId="5" xfId="1" applyFont="1" applyFill="1" applyBorder="1"/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4" fillId="0" borderId="2" xfId="0" applyFont="1" applyBorder="1"/>
    <xf numFmtId="0" fontId="4" fillId="2" borderId="7" xfId="0" applyFont="1" applyFill="1" applyBorder="1" applyAlignment="1">
      <alignment horizontal="center"/>
    </xf>
    <xf numFmtId="14" fontId="4" fillId="2" borderId="7" xfId="0" applyNumberFormat="1" applyFont="1" applyFill="1" applyBorder="1" applyAlignment="1">
      <alignment horizontal="center"/>
    </xf>
    <xf numFmtId="0" fontId="3" fillId="2" borderId="7" xfId="0" applyFont="1" applyFill="1" applyBorder="1"/>
    <xf numFmtId="164" fontId="3" fillId="2" borderId="7" xfId="1" applyFont="1" applyFill="1" applyBorder="1"/>
    <xf numFmtId="0" fontId="4" fillId="2" borderId="9" xfId="0" applyFont="1" applyFill="1" applyBorder="1" applyAlignment="1">
      <alignment horizontal="center"/>
    </xf>
    <xf numFmtId="14" fontId="3" fillId="2" borderId="7" xfId="0" applyNumberFormat="1" applyFont="1" applyFill="1" applyBorder="1" applyAlignment="1">
      <alignment horizontal="center"/>
    </xf>
    <xf numFmtId="0" fontId="4" fillId="2" borderId="7" xfId="0" applyFont="1" applyFill="1" applyBorder="1"/>
    <xf numFmtId="0" fontId="3" fillId="4" borderId="4" xfId="0" applyFont="1" applyFill="1" applyBorder="1" applyAlignment="1">
      <alignment horizontal="center"/>
    </xf>
    <xf numFmtId="164" fontId="3" fillId="4" borderId="4" xfId="1" applyFont="1" applyFill="1" applyBorder="1"/>
    <xf numFmtId="14" fontId="4" fillId="4" borderId="1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0" borderId="4" xfId="0" applyFont="1" applyBorder="1"/>
    <xf numFmtId="164" fontId="3" fillId="0" borderId="4" xfId="1" applyFont="1" applyBorder="1"/>
    <xf numFmtId="164" fontId="4" fillId="0" borderId="1" xfId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4" borderId="1" xfId="1" applyFont="1" applyFill="1" applyBorder="1"/>
    <xf numFmtId="14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/>
    <xf numFmtId="0" fontId="4" fillId="3" borderId="2" xfId="0" applyFont="1" applyFill="1" applyBorder="1"/>
    <xf numFmtId="164" fontId="3" fillId="3" borderId="1" xfId="1" applyFont="1" applyFill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4" fontId="4" fillId="0" borderId="2" xfId="1" applyFont="1" applyBorder="1" applyAlignment="1">
      <alignment horizontal="center"/>
    </xf>
    <xf numFmtId="164" fontId="4" fillId="0" borderId="1" xfId="1" applyFont="1" applyBorder="1" applyAlignment="1"/>
    <xf numFmtId="164" fontId="4" fillId="0" borderId="1" xfId="1" applyFont="1" applyFill="1" applyBorder="1" applyAlignment="1"/>
    <xf numFmtId="164" fontId="4" fillId="0" borderId="1" xfId="1" applyFont="1" applyFill="1" applyBorder="1"/>
    <xf numFmtId="164" fontId="4" fillId="0" borderId="3" xfId="1" applyFont="1" applyBorder="1"/>
    <xf numFmtId="164" fontId="4" fillId="0" borderId="12" xfId="1" applyFont="1" applyBorder="1"/>
    <xf numFmtId="0" fontId="4" fillId="0" borderId="11" xfId="1" applyNumberFormat="1" applyFont="1" applyBorder="1" applyAlignment="1">
      <alignment horizontal="center"/>
    </xf>
    <xf numFmtId="164" fontId="4" fillId="4" borderId="4" xfId="1" applyFont="1" applyFill="1" applyBorder="1"/>
    <xf numFmtId="164" fontId="4" fillId="4" borderId="2" xfId="1" applyFont="1" applyFill="1" applyBorder="1"/>
    <xf numFmtId="164" fontId="4" fillId="4" borderId="5" xfId="1" applyFont="1" applyFill="1" applyBorder="1"/>
    <xf numFmtId="0" fontId="4" fillId="4" borderId="4" xfId="0" applyFont="1" applyFill="1" applyBorder="1"/>
    <xf numFmtId="0" fontId="4" fillId="4" borderId="2" xfId="0" applyFont="1" applyFill="1" applyBorder="1"/>
    <xf numFmtId="164" fontId="3" fillId="4" borderId="1" xfId="1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164" fontId="4" fillId="4" borderId="2" xfId="1" applyFont="1" applyFill="1" applyBorder="1" applyAlignment="1">
      <alignment horizontal="center"/>
    </xf>
    <xf numFmtId="164" fontId="4" fillId="3" borderId="2" xfId="1" applyFont="1" applyFill="1" applyBorder="1" applyAlignment="1">
      <alignment horizontal="center"/>
    </xf>
    <xf numFmtId="164" fontId="5" fillId="4" borderId="1" xfId="1" applyFont="1" applyFill="1" applyBorder="1"/>
    <xf numFmtId="164" fontId="5" fillId="0" borderId="1" xfId="1" applyFont="1" applyBorder="1"/>
    <xf numFmtId="164" fontId="4" fillId="0" borderId="2" xfId="1" applyFont="1" applyBorder="1" applyAlignment="1"/>
    <xf numFmtId="0" fontId="0" fillId="0" borderId="4" xfId="0" applyBorder="1"/>
    <xf numFmtId="0" fontId="2" fillId="2" borderId="9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 wrapText="1"/>
    </xf>
    <xf numFmtId="3" fontId="4" fillId="0" borderId="4" xfId="0" applyNumberFormat="1" applyFont="1" applyBorder="1" applyAlignment="1">
      <alignment horizontal="center"/>
    </xf>
    <xf numFmtId="0" fontId="4" fillId="0" borderId="14" xfId="1" applyNumberFormat="1" applyFont="1" applyBorder="1" applyAlignment="1">
      <alignment horizontal="center"/>
    </xf>
    <xf numFmtId="0" fontId="4" fillId="0" borderId="6" xfId="0" applyFont="1" applyBorder="1"/>
    <xf numFmtId="2" fontId="4" fillId="0" borderId="2" xfId="0" applyNumberFormat="1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4" fillId="0" borderId="4" xfId="1" applyFont="1" applyBorder="1" applyAlignment="1">
      <alignment horizontal="center"/>
    </xf>
    <xf numFmtId="14" fontId="4" fillId="4" borderId="2" xfId="0" applyNumberFormat="1" applyFont="1" applyFill="1" applyBorder="1" applyAlignment="1">
      <alignment horizontal="center"/>
    </xf>
    <xf numFmtId="164" fontId="4" fillId="4" borderId="1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1" applyNumberFormat="1" applyFont="1" applyBorder="1" applyAlignment="1">
      <alignment horizontal="center"/>
    </xf>
    <xf numFmtId="164" fontId="4" fillId="0" borderId="5" xfId="1" applyFont="1" applyBorder="1" applyAlignment="1"/>
    <xf numFmtId="164" fontId="3" fillId="3" borderId="7" xfId="1" applyFont="1" applyFill="1" applyBorder="1"/>
    <xf numFmtId="164" fontId="3" fillId="2" borderId="8" xfId="1" applyFont="1" applyFill="1" applyBorder="1"/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0" xfId="0" applyFont="1" applyBorder="1"/>
    <xf numFmtId="0" fontId="4" fillId="0" borderId="1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/>
    <xf numFmtId="0" fontId="4" fillId="0" borderId="22" xfId="0" applyFont="1" applyBorder="1"/>
    <xf numFmtId="0" fontId="4" fillId="0" borderId="6" xfId="1" applyNumberFormat="1" applyFont="1" applyBorder="1" applyAlignment="1">
      <alignment horizontal="center"/>
    </xf>
    <xf numFmtId="0" fontId="4" fillId="0" borderId="23" xfId="1" applyNumberFormat="1" applyFont="1" applyBorder="1" applyAlignment="1">
      <alignment horizontal="center"/>
    </xf>
    <xf numFmtId="0" fontId="4" fillId="0" borderId="10" xfId="1" applyNumberFormat="1" applyFont="1" applyBorder="1" applyAlignment="1">
      <alignment horizontal="center"/>
    </xf>
    <xf numFmtId="0" fontId="4" fillId="0" borderId="24" xfId="1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164" fontId="4" fillId="0" borderId="25" xfId="1" applyFont="1" applyBorder="1" applyAlignment="1"/>
    <xf numFmtId="164" fontId="4" fillId="0" borderId="25" xfId="1" applyFont="1" applyBorder="1"/>
    <xf numFmtId="164" fontId="4" fillId="4" borderId="25" xfId="1" applyFont="1" applyFill="1" applyBorder="1"/>
    <xf numFmtId="164" fontId="4" fillId="3" borderId="25" xfId="1" applyFont="1" applyFill="1" applyBorder="1"/>
    <xf numFmtId="164" fontId="4" fillId="0" borderId="26" xfId="1" applyFont="1" applyBorder="1"/>
    <xf numFmtId="0" fontId="4" fillId="3" borderId="2" xfId="0" applyFont="1" applyFill="1" applyBorder="1" applyAlignment="1">
      <alignment horizontal="center"/>
    </xf>
    <xf numFmtId="164" fontId="3" fillId="3" borderId="27" xfId="1" applyFont="1" applyFill="1" applyBorder="1"/>
    <xf numFmtId="164" fontId="3" fillId="2" borderId="28" xfId="1" applyFont="1" applyFill="1" applyBorder="1"/>
    <xf numFmtId="0" fontId="0" fillId="3" borderId="2" xfId="0" applyFill="1" applyBorder="1"/>
    <xf numFmtId="2" fontId="3" fillId="3" borderId="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164" fontId="4" fillId="3" borderId="1" xfId="1" applyFont="1" applyFill="1" applyBorder="1" applyAlignment="1">
      <alignment horizontal="center"/>
    </xf>
    <xf numFmtId="0" fontId="4" fillId="0" borderId="1" xfId="1" applyNumberFormat="1" applyFont="1" applyBorder="1" applyAlignment="1">
      <alignment horizontal="center"/>
    </xf>
    <xf numFmtId="0" fontId="4" fillId="0" borderId="1" xfId="1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0" borderId="6" xfId="1" applyNumberFormat="1" applyFont="1" applyFill="1" applyBorder="1" applyAlignment="1">
      <alignment horizontal="center"/>
    </xf>
    <xf numFmtId="164" fontId="5" fillId="3" borderId="1" xfId="1" applyFont="1" applyFill="1" applyBorder="1"/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4" fillId="4" borderId="18" xfId="0" applyFont="1" applyFill="1" applyBorder="1" applyAlignment="1">
      <alignment horizontal="center"/>
    </xf>
    <xf numFmtId="0" fontId="2" fillId="2" borderId="27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 wrapText="1"/>
    </xf>
    <xf numFmtId="164" fontId="3" fillId="2" borderId="27" xfId="1" applyFont="1" applyFill="1" applyBorder="1" applyAlignment="1">
      <alignment vertical="center" wrapText="1"/>
    </xf>
    <xf numFmtId="164" fontId="3" fillId="3" borderId="27" xfId="1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27" xfId="0" applyFont="1" applyFill="1" applyBorder="1"/>
    <xf numFmtId="164" fontId="3" fillId="2" borderId="27" xfId="1" applyFont="1" applyFill="1" applyBorder="1"/>
    <xf numFmtId="164" fontId="4" fillId="4" borderId="4" xfId="1" applyFont="1" applyFill="1" applyBorder="1" applyAlignment="1">
      <alignment horizontal="center"/>
    </xf>
    <xf numFmtId="14" fontId="4" fillId="4" borderId="4" xfId="0" applyNumberFormat="1" applyFont="1" applyFill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16" xfId="0" applyBorder="1"/>
    <xf numFmtId="0" fontId="0" fillId="0" borderId="2" xfId="0" applyBorder="1"/>
    <xf numFmtId="0" fontId="4" fillId="4" borderId="4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/>
    <xf numFmtId="164" fontId="3" fillId="4" borderId="2" xfId="1" applyFont="1" applyFill="1" applyBorder="1"/>
    <xf numFmtId="164" fontId="3" fillId="3" borderId="2" xfId="1" applyFont="1" applyFill="1" applyBorder="1"/>
    <xf numFmtId="0" fontId="4" fillId="0" borderId="18" xfId="0" applyFont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164" fontId="3" fillId="2" borderId="7" xfId="1" applyFont="1" applyFill="1" applyBorder="1" applyAlignment="1">
      <alignment horizontal="center"/>
    </xf>
    <xf numFmtId="164" fontId="3" fillId="3" borderId="7" xfId="1" applyFont="1" applyFill="1" applyBorder="1" applyAlignment="1">
      <alignment horizontal="center"/>
    </xf>
    <xf numFmtId="164" fontId="3" fillId="2" borderId="8" xfId="1" applyFont="1" applyFill="1" applyBorder="1" applyAlignment="1">
      <alignment horizontal="center"/>
    </xf>
    <xf numFmtId="1" fontId="4" fillId="0" borderId="18" xfId="1" applyNumberFormat="1" applyFont="1" applyBorder="1" applyAlignment="1">
      <alignment horizontal="center" vertical="center"/>
    </xf>
    <xf numFmtId="1" fontId="3" fillId="0" borderId="4" xfId="1" applyNumberFormat="1" applyFont="1" applyBorder="1" applyAlignment="1">
      <alignment horizontal="center"/>
    </xf>
    <xf numFmtId="164" fontId="3" fillId="0" borderId="4" xfId="1" applyFont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/>
    </xf>
    <xf numFmtId="3" fontId="3" fillId="2" borderId="7" xfId="0" applyNumberFormat="1" applyFont="1" applyFill="1" applyBorder="1" applyAlignment="1">
      <alignment horizontal="center"/>
    </xf>
    <xf numFmtId="14" fontId="4" fillId="2" borderId="15" xfId="0" applyNumberFormat="1" applyFont="1" applyFill="1" applyBorder="1"/>
    <xf numFmtId="0" fontId="3" fillId="2" borderId="28" xfId="0" applyFont="1" applyFill="1" applyBorder="1"/>
    <xf numFmtId="164" fontId="3" fillId="2" borderId="29" xfId="1" applyFont="1" applyFill="1" applyBorder="1"/>
    <xf numFmtId="164" fontId="3" fillId="2" borderId="15" xfId="1" applyFont="1" applyFill="1" applyBorder="1"/>
    <xf numFmtId="0" fontId="3" fillId="2" borderId="27" xfId="0" applyFont="1" applyFill="1" applyBorder="1" applyAlignment="1">
      <alignment horizontal="left"/>
    </xf>
    <xf numFmtId="0" fontId="2" fillId="2" borderId="29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4" fillId="0" borderId="16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164" fontId="4" fillId="0" borderId="2" xfId="1" applyFont="1" applyFill="1" applyBorder="1" applyAlignment="1"/>
    <xf numFmtId="0" fontId="4" fillId="0" borderId="18" xfId="1" applyNumberFormat="1" applyFont="1" applyFill="1" applyBorder="1" applyAlignment="1">
      <alignment horizontal="center"/>
    </xf>
    <xf numFmtId="0" fontId="4" fillId="0" borderId="4" xfId="1" applyNumberFormat="1" applyFont="1" applyFill="1" applyBorder="1" applyAlignment="1">
      <alignment horizontal="center"/>
    </xf>
    <xf numFmtId="164" fontId="4" fillId="0" borderId="4" xfId="1" applyFont="1" applyFill="1" applyBorder="1" applyAlignment="1"/>
    <xf numFmtId="164" fontId="4" fillId="0" borderId="4" xfId="1" applyFont="1" applyFill="1" applyBorder="1"/>
    <xf numFmtId="0" fontId="4" fillId="0" borderId="0" xfId="1" applyNumberFormat="1" applyFont="1" applyBorder="1" applyAlignment="1">
      <alignment horizontal="center"/>
    </xf>
    <xf numFmtId="0" fontId="4" fillId="0" borderId="1" xfId="1" applyNumberFormat="1" applyFont="1" applyBorder="1" applyAlignment="1">
      <alignment horizontal="left"/>
    </xf>
    <xf numFmtId="0" fontId="4" fillId="0" borderId="18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164" fontId="4" fillId="0" borderId="4" xfId="1" applyFont="1" applyBorder="1" applyAlignment="1"/>
    <xf numFmtId="0" fontId="6" fillId="0" borderId="0" xfId="0" applyFont="1"/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141B7-7C54-474A-9392-294AAF3782FE}">
  <sheetPr>
    <pageSetUpPr fitToPage="1"/>
  </sheetPr>
  <dimension ref="A2:L262"/>
  <sheetViews>
    <sheetView tabSelected="1" zoomScale="110" zoomScaleNormal="110" workbookViewId="0">
      <selection activeCell="O6" sqref="O6"/>
    </sheetView>
  </sheetViews>
  <sheetFormatPr defaultRowHeight="15" x14ac:dyDescent="0.25"/>
  <cols>
    <col min="1" max="1" width="5" customWidth="1"/>
    <col min="2" max="2" width="4.85546875" customWidth="1"/>
    <col min="3" max="3" width="7" customWidth="1"/>
    <col min="4" max="4" width="11.140625" bestFit="1" customWidth="1"/>
    <col min="5" max="5" width="39.28515625" customWidth="1"/>
    <col min="6" max="6" width="12" customWidth="1"/>
    <col min="7" max="7" width="11.42578125" bestFit="1" customWidth="1"/>
    <col min="8" max="8" width="11.7109375" bestFit="1" customWidth="1"/>
    <col min="9" max="9" width="11.42578125" bestFit="1" customWidth="1"/>
    <col min="10" max="10" width="12.42578125" bestFit="1" customWidth="1"/>
    <col min="11" max="12" width="11.140625" bestFit="1" customWidth="1"/>
  </cols>
  <sheetData>
    <row r="2" spans="1:12" ht="18.75" x14ac:dyDescent="0.3">
      <c r="A2" s="180" t="s">
        <v>201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1:12" ht="60" customHeight="1" thickBot="1" x14ac:dyDescent="0.3">
      <c r="A3" s="122" t="s">
        <v>0</v>
      </c>
      <c r="B3" s="122" t="s">
        <v>1</v>
      </c>
      <c r="C3" s="122" t="s">
        <v>2</v>
      </c>
      <c r="D3" s="123" t="s">
        <v>3</v>
      </c>
      <c r="E3" s="123" t="s">
        <v>4</v>
      </c>
      <c r="F3" s="124" t="s">
        <v>87</v>
      </c>
      <c r="G3" s="124" t="s">
        <v>93</v>
      </c>
      <c r="H3" s="124" t="s">
        <v>94</v>
      </c>
      <c r="I3" s="124" t="s">
        <v>99</v>
      </c>
      <c r="J3" s="124" t="s">
        <v>81</v>
      </c>
      <c r="K3" s="124" t="s">
        <v>88</v>
      </c>
      <c r="L3" s="124" t="s">
        <v>95</v>
      </c>
    </row>
    <row r="4" spans="1:12" ht="15.75" thickBot="1" x14ac:dyDescent="0.3">
      <c r="A4" s="65"/>
      <c r="B4" s="164" t="s">
        <v>5</v>
      </c>
      <c r="C4" s="126"/>
      <c r="D4" s="127"/>
      <c r="E4" s="127"/>
      <c r="F4" s="128">
        <f>SUM(F5:F7)</f>
        <v>408903.55</v>
      </c>
      <c r="G4" s="128">
        <f t="shared" ref="G4:L4" si="0">SUM(G5:G7)</f>
        <v>529794.25</v>
      </c>
      <c r="H4" s="128">
        <f t="shared" si="0"/>
        <v>1151190</v>
      </c>
      <c r="I4" s="128">
        <f t="shared" si="0"/>
        <v>616950.04</v>
      </c>
      <c r="J4" s="129">
        <f t="shared" si="0"/>
        <v>1879646</v>
      </c>
      <c r="K4" s="128">
        <f t="shared" si="0"/>
        <v>337589.94</v>
      </c>
      <c r="L4" s="128">
        <f t="shared" si="0"/>
        <v>329342</v>
      </c>
    </row>
    <row r="5" spans="1:12" ht="15.75" thickBot="1" x14ac:dyDescent="0.3">
      <c r="A5" s="65"/>
      <c r="B5" s="164" t="s">
        <v>6</v>
      </c>
      <c r="C5" s="65"/>
      <c r="D5" s="66"/>
      <c r="E5" s="165"/>
      <c r="F5" s="128">
        <f>SUM(F8+F77+F90+F100+F111+F123+F131+F139+F151+F165+F168+F171+F211)</f>
        <v>335268.34999999998</v>
      </c>
      <c r="G5" s="128">
        <f>SUM(G8+G77+G90+G100+G111+G123+G131+G139+G151+G165+G168+G171+G211)</f>
        <v>366156.52</v>
      </c>
      <c r="H5" s="128">
        <f>SUM(H8+H77+H90+H100+H111+H123+H131+H139+H151+H165+H168+H171+H211)</f>
        <v>342890</v>
      </c>
      <c r="I5" s="128">
        <f>SUM(I8+I77+I90+I100+I111+I123+I131+I139+I151+I165+I168+I171+I211)</f>
        <v>358906.04000000004</v>
      </c>
      <c r="J5" s="129">
        <f>SUM(J8+J77+J90+J100+J111+J123+J131+J139+J151+J165+J168+J171+J211)</f>
        <v>347402</v>
      </c>
      <c r="K5" s="128">
        <f t="shared" ref="K5:L5" si="1">SUM(K8+K77+K90+K100+K111+K123+K131+K139+K151+K165+K168+K171+K211)</f>
        <v>324379.94</v>
      </c>
      <c r="L5" s="128">
        <f t="shared" si="1"/>
        <v>323182</v>
      </c>
    </row>
    <row r="6" spans="1:12" ht="15.75" thickBot="1" x14ac:dyDescent="0.3">
      <c r="A6" s="65"/>
      <c r="B6" s="164" t="s">
        <v>7</v>
      </c>
      <c r="C6" s="126"/>
      <c r="D6" s="167"/>
      <c r="E6" s="165"/>
      <c r="F6" s="128">
        <f>SUM(F217)</f>
        <v>73635.200000000012</v>
      </c>
      <c r="G6" s="128">
        <f>SUM(G217)</f>
        <v>163637.73000000004</v>
      </c>
      <c r="H6" s="128">
        <f t="shared" ref="H6:L6" si="2">SUM(H217)</f>
        <v>788300</v>
      </c>
      <c r="I6" s="128">
        <f t="shared" si="2"/>
        <v>200664</v>
      </c>
      <c r="J6" s="129">
        <f t="shared" si="2"/>
        <v>1508500</v>
      </c>
      <c r="K6" s="128">
        <f t="shared" si="2"/>
        <v>5000</v>
      </c>
      <c r="L6" s="128">
        <f t="shared" si="2"/>
        <v>0</v>
      </c>
    </row>
    <row r="7" spans="1:12" ht="15.75" thickBot="1" x14ac:dyDescent="0.3">
      <c r="A7" s="65"/>
      <c r="B7" s="164" t="s">
        <v>8</v>
      </c>
      <c r="C7" s="126"/>
      <c r="D7" s="127"/>
      <c r="E7" s="127"/>
      <c r="F7" s="128">
        <f>SUM(F257)</f>
        <v>0</v>
      </c>
      <c r="G7" s="128">
        <f t="shared" ref="G7:L7" si="3">SUM(G257)</f>
        <v>0</v>
      </c>
      <c r="H7" s="128">
        <f t="shared" si="3"/>
        <v>20000</v>
      </c>
      <c r="I7" s="128">
        <f t="shared" si="3"/>
        <v>57380</v>
      </c>
      <c r="J7" s="129">
        <f>SUM(J257)</f>
        <v>23744</v>
      </c>
      <c r="K7" s="128">
        <f t="shared" si="3"/>
        <v>8210</v>
      </c>
      <c r="L7" s="128">
        <f t="shared" si="3"/>
        <v>6160</v>
      </c>
    </row>
    <row r="8" spans="1:12" ht="15.75" thickBot="1" x14ac:dyDescent="0.3">
      <c r="A8" s="130">
        <v>1</v>
      </c>
      <c r="B8" s="131"/>
      <c r="C8" s="131" t="s">
        <v>9</v>
      </c>
      <c r="D8" s="132"/>
      <c r="E8" s="163" t="s">
        <v>10</v>
      </c>
      <c r="F8" s="133">
        <f>SUM(F9,F13,F23,F69,F74)</f>
        <v>169223.63</v>
      </c>
      <c r="G8" s="133">
        <f>SUM(G9+G13+G23+G69+G74)</f>
        <v>177815.49999999997</v>
      </c>
      <c r="H8" s="133">
        <f>SUM(H9+H13+H23+H69+H74)</f>
        <v>164450</v>
      </c>
      <c r="I8" s="133">
        <f t="shared" ref="I8:L8" si="4">SUM(I9+I13+I23+I69+I74)</f>
        <v>188428.94</v>
      </c>
      <c r="J8" s="106">
        <f>SUM(J9+J13+J23,J69)</f>
        <v>186490</v>
      </c>
      <c r="K8" s="133">
        <f t="shared" si="4"/>
        <v>163467.94</v>
      </c>
      <c r="L8" s="133">
        <f t="shared" si="4"/>
        <v>162270</v>
      </c>
    </row>
    <row r="9" spans="1:12" x14ac:dyDescent="0.25">
      <c r="A9" s="125">
        <v>1</v>
      </c>
      <c r="B9" s="3"/>
      <c r="C9" s="37" t="s">
        <v>9</v>
      </c>
      <c r="D9" s="3">
        <v>610</v>
      </c>
      <c r="E9" s="112" t="s">
        <v>11</v>
      </c>
      <c r="F9" s="35">
        <f>SUM(F10:F12)</f>
        <v>57493.21</v>
      </c>
      <c r="G9" s="35">
        <f>SUM(G10:G12)</f>
        <v>73703.149999999994</v>
      </c>
      <c r="H9" s="35">
        <f>SUM(H10:H12)</f>
        <v>76000</v>
      </c>
      <c r="I9" s="35">
        <f>SUM(I10:I12)</f>
        <v>79300</v>
      </c>
      <c r="J9" s="1">
        <f>SUM(J10:J12)</f>
        <v>79500</v>
      </c>
      <c r="K9" s="35">
        <f t="shared" ref="K9:L9" si="5">SUM(K10:K12)</f>
        <v>79500</v>
      </c>
      <c r="L9" s="35">
        <f t="shared" si="5"/>
        <v>79500</v>
      </c>
    </row>
    <row r="10" spans="1:12" hidden="1" x14ac:dyDescent="0.25">
      <c r="A10" s="119">
        <v>1</v>
      </c>
      <c r="B10" s="2">
        <v>111</v>
      </c>
      <c r="C10" s="39">
        <v>36892</v>
      </c>
      <c r="D10" s="2">
        <v>611</v>
      </c>
      <c r="E10" s="111" t="s">
        <v>12</v>
      </c>
      <c r="F10" s="11">
        <v>3803.56</v>
      </c>
      <c r="G10" s="11">
        <v>1872.68</v>
      </c>
      <c r="H10" s="38">
        <v>0</v>
      </c>
      <c r="I10" s="12">
        <v>0</v>
      </c>
      <c r="J10" s="13">
        <v>0</v>
      </c>
      <c r="K10" s="11">
        <v>0</v>
      </c>
      <c r="L10" s="11">
        <v>0</v>
      </c>
    </row>
    <row r="11" spans="1:12" hidden="1" x14ac:dyDescent="0.25">
      <c r="A11" s="119">
        <v>1</v>
      </c>
      <c r="B11" s="2">
        <v>41</v>
      </c>
      <c r="C11" s="2" t="s">
        <v>9</v>
      </c>
      <c r="D11" s="2">
        <v>611</v>
      </c>
      <c r="E11" s="111" t="s">
        <v>13</v>
      </c>
      <c r="F11" s="11">
        <v>53689.65</v>
      </c>
      <c r="G11" s="11">
        <v>71830.47</v>
      </c>
      <c r="H11" s="38">
        <v>75000</v>
      </c>
      <c r="I11" s="12">
        <v>79300</v>
      </c>
      <c r="J11" s="13">
        <v>79500</v>
      </c>
      <c r="K11" s="11">
        <v>79500</v>
      </c>
      <c r="L11" s="11">
        <v>79500</v>
      </c>
    </row>
    <row r="12" spans="1:12" hidden="1" x14ac:dyDescent="0.25">
      <c r="A12" s="119">
        <v>1</v>
      </c>
      <c r="B12" s="2">
        <v>41</v>
      </c>
      <c r="C12" s="2" t="s">
        <v>9</v>
      </c>
      <c r="D12" s="2">
        <v>614</v>
      </c>
      <c r="E12" s="111" t="s">
        <v>14</v>
      </c>
      <c r="F12" s="11">
        <v>0</v>
      </c>
      <c r="G12" s="11">
        <v>0</v>
      </c>
      <c r="H12" s="38">
        <v>1000</v>
      </c>
      <c r="I12" s="11">
        <v>0</v>
      </c>
      <c r="J12" s="13">
        <v>0</v>
      </c>
      <c r="K12" s="11">
        <v>0</v>
      </c>
      <c r="L12" s="11">
        <v>0</v>
      </c>
    </row>
    <row r="13" spans="1:12" x14ac:dyDescent="0.25">
      <c r="A13" s="119">
        <v>1</v>
      </c>
      <c r="B13" s="2"/>
      <c r="C13" s="2" t="s">
        <v>9</v>
      </c>
      <c r="D13" s="4">
        <v>620</v>
      </c>
      <c r="E13" s="110" t="s">
        <v>15</v>
      </c>
      <c r="F13" s="5">
        <f>SUM(F14:F22)</f>
        <v>22934.16</v>
      </c>
      <c r="G13" s="5">
        <f>SUM(G14:G22)</f>
        <v>29227.620000000003</v>
      </c>
      <c r="H13" s="5">
        <f>SUM(H14:H22)</f>
        <v>23200</v>
      </c>
      <c r="I13" s="5">
        <f>SUM(I14:I22)</f>
        <v>30565</v>
      </c>
      <c r="J13" s="7">
        <f>SUM(J14:J22)</f>
        <v>30670</v>
      </c>
      <c r="K13" s="5">
        <f t="shared" ref="K13:L13" si="6">SUM(K14:K22)</f>
        <v>30920</v>
      </c>
      <c r="L13" s="5">
        <f t="shared" si="6"/>
        <v>30920</v>
      </c>
    </row>
    <row r="14" spans="1:12" hidden="1" x14ac:dyDescent="0.25">
      <c r="A14" s="119">
        <v>1</v>
      </c>
      <c r="B14" s="2">
        <v>41</v>
      </c>
      <c r="C14" s="2" t="s">
        <v>9</v>
      </c>
      <c r="D14" s="2">
        <v>621</v>
      </c>
      <c r="E14" s="111" t="s">
        <v>16</v>
      </c>
      <c r="F14" s="11">
        <v>5190.4399999999996</v>
      </c>
      <c r="G14" s="11">
        <v>6693.09</v>
      </c>
      <c r="H14" s="38">
        <v>6200</v>
      </c>
      <c r="I14" s="11">
        <v>8100</v>
      </c>
      <c r="J14" s="13">
        <v>8100</v>
      </c>
      <c r="K14" s="11">
        <v>8200</v>
      </c>
      <c r="L14" s="11">
        <v>8200</v>
      </c>
    </row>
    <row r="15" spans="1:12" hidden="1" x14ac:dyDescent="0.25">
      <c r="A15" s="119">
        <v>1</v>
      </c>
      <c r="B15" s="2">
        <v>41</v>
      </c>
      <c r="C15" s="2" t="s">
        <v>9</v>
      </c>
      <c r="D15" s="14">
        <v>625001</v>
      </c>
      <c r="E15" s="111" t="s">
        <v>17</v>
      </c>
      <c r="F15" s="11">
        <v>802.62</v>
      </c>
      <c r="G15" s="11">
        <v>1028.78</v>
      </c>
      <c r="H15" s="38">
        <v>1000</v>
      </c>
      <c r="I15" s="11">
        <v>1130</v>
      </c>
      <c r="J15" s="13">
        <v>1150</v>
      </c>
      <c r="K15" s="11">
        <v>1200</v>
      </c>
      <c r="L15" s="11">
        <v>1200</v>
      </c>
    </row>
    <row r="16" spans="1:12" hidden="1" x14ac:dyDescent="0.25">
      <c r="A16" s="119">
        <v>1</v>
      </c>
      <c r="B16" s="2">
        <v>41</v>
      </c>
      <c r="C16" s="2" t="s">
        <v>9</v>
      </c>
      <c r="D16" s="14">
        <v>625002</v>
      </c>
      <c r="E16" s="111" t="s">
        <v>18</v>
      </c>
      <c r="F16" s="11">
        <v>8972.02</v>
      </c>
      <c r="G16" s="11">
        <v>11567.34</v>
      </c>
      <c r="H16" s="38">
        <v>10000</v>
      </c>
      <c r="I16" s="11">
        <v>11320</v>
      </c>
      <c r="J16" s="13">
        <v>11300</v>
      </c>
      <c r="K16" s="11">
        <v>11400</v>
      </c>
      <c r="L16" s="11">
        <v>11400</v>
      </c>
    </row>
    <row r="17" spans="1:12" hidden="1" x14ac:dyDescent="0.25">
      <c r="A17" s="119">
        <v>1</v>
      </c>
      <c r="B17" s="2">
        <v>41</v>
      </c>
      <c r="C17" s="2" t="s">
        <v>9</v>
      </c>
      <c r="D17" s="14">
        <v>625003</v>
      </c>
      <c r="E17" s="111" t="s">
        <v>19</v>
      </c>
      <c r="F17" s="11">
        <v>512.05999999999995</v>
      </c>
      <c r="G17" s="11">
        <v>660.4</v>
      </c>
      <c r="H17" s="38">
        <v>550</v>
      </c>
      <c r="I17" s="11">
        <v>670</v>
      </c>
      <c r="J17" s="13">
        <v>670</v>
      </c>
      <c r="K17" s="11">
        <v>670</v>
      </c>
      <c r="L17" s="11">
        <v>670</v>
      </c>
    </row>
    <row r="18" spans="1:12" hidden="1" x14ac:dyDescent="0.25">
      <c r="A18" s="119">
        <v>1</v>
      </c>
      <c r="B18" s="2">
        <v>41</v>
      </c>
      <c r="C18" s="2" t="s">
        <v>9</v>
      </c>
      <c r="D18" s="14">
        <v>625004</v>
      </c>
      <c r="E18" s="111" t="s">
        <v>20</v>
      </c>
      <c r="F18" s="11">
        <v>1814.48</v>
      </c>
      <c r="G18" s="11">
        <v>2343.54</v>
      </c>
      <c r="H18" s="38">
        <v>2000</v>
      </c>
      <c r="I18" s="11">
        <v>2340</v>
      </c>
      <c r="J18" s="13">
        <v>2400</v>
      </c>
      <c r="K18" s="11">
        <v>2400</v>
      </c>
      <c r="L18" s="11">
        <v>2400</v>
      </c>
    </row>
    <row r="19" spans="1:12" hidden="1" x14ac:dyDescent="0.25">
      <c r="A19" s="119">
        <v>1</v>
      </c>
      <c r="B19" s="2">
        <v>41</v>
      </c>
      <c r="C19" s="2" t="s">
        <v>9</v>
      </c>
      <c r="D19" s="14">
        <v>625005</v>
      </c>
      <c r="E19" s="111" t="s">
        <v>21</v>
      </c>
      <c r="F19" s="11">
        <v>563.29</v>
      </c>
      <c r="G19" s="11">
        <v>734.73</v>
      </c>
      <c r="H19" s="38">
        <v>700</v>
      </c>
      <c r="I19" s="11">
        <v>735</v>
      </c>
      <c r="J19" s="13">
        <v>750</v>
      </c>
      <c r="K19" s="11">
        <v>750</v>
      </c>
      <c r="L19" s="11">
        <v>750</v>
      </c>
    </row>
    <row r="20" spans="1:12" hidden="1" x14ac:dyDescent="0.25">
      <c r="A20" s="119">
        <v>1</v>
      </c>
      <c r="B20" s="2">
        <v>41</v>
      </c>
      <c r="C20" s="2" t="s">
        <v>9</v>
      </c>
      <c r="D20" s="14">
        <v>625007</v>
      </c>
      <c r="E20" s="111" t="s">
        <v>22</v>
      </c>
      <c r="F20" s="11">
        <v>3043.27</v>
      </c>
      <c r="G20" s="11">
        <v>3924.31</v>
      </c>
      <c r="H20" s="38">
        <v>2750</v>
      </c>
      <c r="I20" s="11">
        <v>3880</v>
      </c>
      <c r="J20" s="13">
        <v>3900</v>
      </c>
      <c r="K20" s="11">
        <v>3900</v>
      </c>
      <c r="L20" s="11">
        <v>3900</v>
      </c>
    </row>
    <row r="21" spans="1:12" hidden="1" x14ac:dyDescent="0.25">
      <c r="A21" s="119">
        <v>1</v>
      </c>
      <c r="B21" s="2">
        <v>111</v>
      </c>
      <c r="C21" s="2" t="s">
        <v>9</v>
      </c>
      <c r="D21" s="2">
        <v>621.625</v>
      </c>
      <c r="E21" s="111" t="s">
        <v>100</v>
      </c>
      <c r="F21" s="11">
        <v>836.17</v>
      </c>
      <c r="G21" s="11">
        <v>108.54</v>
      </c>
      <c r="H21" s="61">
        <v>0</v>
      </c>
      <c r="I21" s="62">
        <v>0</v>
      </c>
      <c r="J21" s="13">
        <v>0</v>
      </c>
      <c r="K21" s="11">
        <v>0</v>
      </c>
      <c r="L21" s="11">
        <v>0</v>
      </c>
    </row>
    <row r="22" spans="1:12" ht="34.5" hidden="1" customHeight="1" x14ac:dyDescent="0.25">
      <c r="A22" s="119">
        <v>1</v>
      </c>
      <c r="B22" s="2">
        <v>41</v>
      </c>
      <c r="C22" s="2" t="s">
        <v>9</v>
      </c>
      <c r="D22" s="2">
        <v>627</v>
      </c>
      <c r="E22" s="111" t="s">
        <v>82</v>
      </c>
      <c r="F22" s="11">
        <v>1199.81</v>
      </c>
      <c r="G22" s="11">
        <v>2166.89</v>
      </c>
      <c r="H22" s="61">
        <v>0</v>
      </c>
      <c r="I22" s="62">
        <v>2390</v>
      </c>
      <c r="J22" s="13">
        <v>2400</v>
      </c>
      <c r="K22" s="11">
        <v>2400</v>
      </c>
      <c r="L22" s="11">
        <v>2400</v>
      </c>
    </row>
    <row r="23" spans="1:12" x14ac:dyDescent="0.25">
      <c r="A23" s="119">
        <v>1</v>
      </c>
      <c r="B23" s="2"/>
      <c r="C23" s="2" t="s">
        <v>9</v>
      </c>
      <c r="D23" s="4">
        <v>630</v>
      </c>
      <c r="E23" s="110" t="s">
        <v>24</v>
      </c>
      <c r="F23" s="6">
        <f t="shared" ref="F23:L23" si="7">SUM(F24:F67)</f>
        <v>85510.900000000009</v>
      </c>
      <c r="G23" s="6">
        <f>SUM(G24:G67)</f>
        <v>70388.429999999993</v>
      </c>
      <c r="H23" s="6">
        <f t="shared" si="7"/>
        <v>61950</v>
      </c>
      <c r="I23" s="6">
        <f>SUM(I24:I68)</f>
        <v>73846</v>
      </c>
      <c r="J23" s="7">
        <f t="shared" si="7"/>
        <v>72220</v>
      </c>
      <c r="K23" s="6">
        <f t="shared" si="7"/>
        <v>47750</v>
      </c>
      <c r="L23" s="6">
        <f t="shared" si="7"/>
        <v>47750</v>
      </c>
    </row>
    <row r="24" spans="1:12" hidden="1" x14ac:dyDescent="0.25">
      <c r="A24" s="119">
        <v>1</v>
      </c>
      <c r="B24" s="2">
        <v>41</v>
      </c>
      <c r="C24" s="2" t="s">
        <v>9</v>
      </c>
      <c r="D24" s="14">
        <v>631001</v>
      </c>
      <c r="E24" s="111" t="s">
        <v>25</v>
      </c>
      <c r="F24" s="11">
        <v>0</v>
      </c>
      <c r="G24" s="11">
        <v>10.8</v>
      </c>
      <c r="H24" s="38">
        <v>100</v>
      </c>
      <c r="I24" s="11">
        <v>0</v>
      </c>
      <c r="J24" s="13">
        <v>100</v>
      </c>
      <c r="K24" s="11">
        <v>100</v>
      </c>
      <c r="L24" s="11">
        <v>100</v>
      </c>
    </row>
    <row r="25" spans="1:12" hidden="1" x14ac:dyDescent="0.25">
      <c r="A25" s="119">
        <v>1</v>
      </c>
      <c r="B25" s="2">
        <v>41</v>
      </c>
      <c r="C25" s="2" t="s">
        <v>9</v>
      </c>
      <c r="D25" s="14">
        <v>632001</v>
      </c>
      <c r="E25" s="111" t="s">
        <v>102</v>
      </c>
      <c r="F25" s="11">
        <v>1464.33</v>
      </c>
      <c r="G25" s="11">
        <v>4196.55</v>
      </c>
      <c r="H25" s="38">
        <v>6000</v>
      </c>
      <c r="I25" s="11">
        <v>6000</v>
      </c>
      <c r="J25" s="13">
        <v>8500</v>
      </c>
      <c r="K25" s="11">
        <v>8500</v>
      </c>
      <c r="L25" s="11">
        <v>8500</v>
      </c>
    </row>
    <row r="26" spans="1:12" hidden="1" x14ac:dyDescent="0.25">
      <c r="A26" s="119">
        <v>1</v>
      </c>
      <c r="B26" s="2">
        <v>111</v>
      </c>
      <c r="C26" s="2" t="s">
        <v>9</v>
      </c>
      <c r="D26" s="14">
        <v>632001</v>
      </c>
      <c r="E26" s="111" t="s">
        <v>102</v>
      </c>
      <c r="F26" s="11">
        <v>2000</v>
      </c>
      <c r="G26" s="11">
        <v>0</v>
      </c>
      <c r="H26" s="38">
        <v>0</v>
      </c>
      <c r="I26" s="11">
        <v>5890</v>
      </c>
      <c r="J26" s="13">
        <v>0</v>
      </c>
      <c r="K26" s="11">
        <v>0</v>
      </c>
      <c r="L26" s="11">
        <v>0</v>
      </c>
    </row>
    <row r="27" spans="1:12" hidden="1" x14ac:dyDescent="0.25">
      <c r="A27" s="119">
        <v>1</v>
      </c>
      <c r="B27" s="2">
        <v>41</v>
      </c>
      <c r="C27" s="2" t="s">
        <v>9</v>
      </c>
      <c r="D27" s="14">
        <v>632002</v>
      </c>
      <c r="E27" s="111" t="s">
        <v>103</v>
      </c>
      <c r="F27" s="11">
        <v>58.6</v>
      </c>
      <c r="G27" s="11">
        <v>178.7</v>
      </c>
      <c r="H27" s="38">
        <v>280</v>
      </c>
      <c r="I27" s="11">
        <v>280</v>
      </c>
      <c r="J27" s="13">
        <v>280</v>
      </c>
      <c r="K27" s="11">
        <v>280</v>
      </c>
      <c r="L27" s="11">
        <v>280</v>
      </c>
    </row>
    <row r="28" spans="1:12" hidden="1" x14ac:dyDescent="0.25">
      <c r="A28" s="119">
        <v>1</v>
      </c>
      <c r="B28" s="2">
        <v>41</v>
      </c>
      <c r="C28" s="2" t="s">
        <v>9</v>
      </c>
      <c r="D28" s="14">
        <v>632003</v>
      </c>
      <c r="E28" s="111" t="s">
        <v>26</v>
      </c>
      <c r="F28" s="11">
        <v>449.3</v>
      </c>
      <c r="G28" s="11">
        <v>727.49</v>
      </c>
      <c r="H28" s="38">
        <v>500</v>
      </c>
      <c r="I28" s="11">
        <v>500</v>
      </c>
      <c r="J28" s="13">
        <v>500</v>
      </c>
      <c r="K28" s="11">
        <v>500</v>
      </c>
      <c r="L28" s="11">
        <v>500</v>
      </c>
    </row>
    <row r="29" spans="1:12" hidden="1" x14ac:dyDescent="0.25">
      <c r="A29" s="119">
        <v>1</v>
      </c>
      <c r="B29" s="2">
        <v>41</v>
      </c>
      <c r="C29" s="2" t="s">
        <v>9</v>
      </c>
      <c r="D29" s="14">
        <v>632005</v>
      </c>
      <c r="E29" s="111" t="s">
        <v>175</v>
      </c>
      <c r="F29" s="11">
        <v>1597.09</v>
      </c>
      <c r="G29" s="11">
        <v>1177.08</v>
      </c>
      <c r="H29" s="38">
        <v>1000</v>
      </c>
      <c r="I29" s="11">
        <v>1022</v>
      </c>
      <c r="J29" s="13">
        <v>1050</v>
      </c>
      <c r="K29" s="11">
        <v>1050</v>
      </c>
      <c r="L29" s="11">
        <v>1050</v>
      </c>
    </row>
    <row r="30" spans="1:12" hidden="1" x14ac:dyDescent="0.25">
      <c r="A30" s="119">
        <v>1</v>
      </c>
      <c r="B30" s="2">
        <v>111</v>
      </c>
      <c r="C30" s="2" t="s">
        <v>9</v>
      </c>
      <c r="D30" s="14">
        <v>633006</v>
      </c>
      <c r="E30" s="111" t="s">
        <v>92</v>
      </c>
      <c r="F30" s="11">
        <v>1489.89</v>
      </c>
      <c r="G30" s="11">
        <v>19.2</v>
      </c>
      <c r="H30" s="38">
        <v>310</v>
      </c>
      <c r="I30" s="11">
        <v>310</v>
      </c>
      <c r="J30" s="13">
        <v>310</v>
      </c>
      <c r="K30" s="11">
        <v>310</v>
      </c>
      <c r="L30" s="11">
        <v>310</v>
      </c>
    </row>
    <row r="31" spans="1:12" hidden="1" x14ac:dyDescent="0.25">
      <c r="A31" s="119">
        <v>1</v>
      </c>
      <c r="B31" s="2">
        <v>41</v>
      </c>
      <c r="C31" s="2" t="s">
        <v>9</v>
      </c>
      <c r="D31" s="14">
        <v>633006</v>
      </c>
      <c r="E31" s="111" t="s">
        <v>27</v>
      </c>
      <c r="F31" s="11">
        <v>2902.96</v>
      </c>
      <c r="G31" s="11">
        <v>3497.4</v>
      </c>
      <c r="H31" s="38">
        <v>3000</v>
      </c>
      <c r="I31" s="11">
        <v>3000</v>
      </c>
      <c r="J31" s="13">
        <v>3000</v>
      </c>
      <c r="K31" s="11">
        <v>3000</v>
      </c>
      <c r="L31" s="11">
        <v>3000</v>
      </c>
    </row>
    <row r="32" spans="1:12" hidden="1" x14ac:dyDescent="0.25">
      <c r="A32" s="119">
        <v>1</v>
      </c>
      <c r="B32" s="2">
        <v>41</v>
      </c>
      <c r="C32" s="2" t="s">
        <v>9</v>
      </c>
      <c r="D32" s="14">
        <v>633009</v>
      </c>
      <c r="E32" s="111" t="s">
        <v>28</v>
      </c>
      <c r="F32" s="11">
        <v>432</v>
      </c>
      <c r="G32" s="11">
        <v>401.5</v>
      </c>
      <c r="H32" s="38">
        <v>50</v>
      </c>
      <c r="I32" s="11">
        <v>50</v>
      </c>
      <c r="J32" s="13">
        <v>50</v>
      </c>
      <c r="K32" s="11">
        <v>60</v>
      </c>
      <c r="L32" s="11">
        <v>60</v>
      </c>
    </row>
    <row r="33" spans="1:12" hidden="1" x14ac:dyDescent="0.25">
      <c r="A33" s="119">
        <v>1</v>
      </c>
      <c r="B33" s="2">
        <v>41</v>
      </c>
      <c r="C33" s="2" t="s">
        <v>9</v>
      </c>
      <c r="D33" s="14">
        <v>633010</v>
      </c>
      <c r="E33" s="111" t="s">
        <v>29</v>
      </c>
      <c r="F33" s="11">
        <v>0</v>
      </c>
      <c r="G33" s="11">
        <v>0</v>
      </c>
      <c r="H33" s="38">
        <v>500</v>
      </c>
      <c r="I33" s="11">
        <v>400</v>
      </c>
      <c r="J33" s="13">
        <v>500</v>
      </c>
      <c r="K33" s="11">
        <v>500</v>
      </c>
      <c r="L33" s="11">
        <v>500</v>
      </c>
    </row>
    <row r="34" spans="1:12" hidden="1" x14ac:dyDescent="0.25">
      <c r="A34" s="119">
        <v>1</v>
      </c>
      <c r="B34" s="2">
        <v>111</v>
      </c>
      <c r="C34" s="2" t="s">
        <v>9</v>
      </c>
      <c r="D34" s="14">
        <v>633010</v>
      </c>
      <c r="E34" s="111" t="s">
        <v>29</v>
      </c>
      <c r="F34" s="11">
        <v>1000.71</v>
      </c>
      <c r="G34" s="11">
        <v>0</v>
      </c>
      <c r="H34" s="38">
        <v>0</v>
      </c>
      <c r="I34" s="11">
        <v>310</v>
      </c>
      <c r="J34" s="13">
        <v>0</v>
      </c>
      <c r="K34" s="11">
        <v>0</v>
      </c>
      <c r="L34" s="11">
        <v>0</v>
      </c>
    </row>
    <row r="35" spans="1:12" ht="24" hidden="1" customHeight="1" x14ac:dyDescent="0.25">
      <c r="A35" s="119">
        <v>1</v>
      </c>
      <c r="B35" s="2">
        <v>41</v>
      </c>
      <c r="C35" s="2" t="s">
        <v>9</v>
      </c>
      <c r="D35" s="14">
        <v>633013</v>
      </c>
      <c r="E35" s="111" t="s">
        <v>30</v>
      </c>
      <c r="F35" s="11">
        <v>0</v>
      </c>
      <c r="G35" s="11">
        <v>0</v>
      </c>
      <c r="H35" s="38">
        <v>0</v>
      </c>
      <c r="I35" s="11">
        <v>900</v>
      </c>
      <c r="J35" s="13">
        <v>1500</v>
      </c>
      <c r="K35" s="11">
        <v>1500</v>
      </c>
      <c r="L35" s="11">
        <v>1500</v>
      </c>
    </row>
    <row r="36" spans="1:12" ht="20.25" hidden="1" customHeight="1" x14ac:dyDescent="0.25">
      <c r="A36" s="119">
        <v>1</v>
      </c>
      <c r="B36" s="2">
        <v>111</v>
      </c>
      <c r="C36" s="2" t="s">
        <v>9</v>
      </c>
      <c r="D36" s="14">
        <v>633016</v>
      </c>
      <c r="E36" s="111" t="s">
        <v>149</v>
      </c>
      <c r="F36" s="11">
        <v>0</v>
      </c>
      <c r="G36" s="11">
        <v>12</v>
      </c>
      <c r="H36" s="38">
        <v>30</v>
      </c>
      <c r="I36" s="11">
        <v>12</v>
      </c>
      <c r="J36" s="13">
        <v>30</v>
      </c>
      <c r="K36" s="11">
        <v>0</v>
      </c>
      <c r="L36" s="11">
        <v>0</v>
      </c>
    </row>
    <row r="37" spans="1:12" ht="20.25" hidden="1" customHeight="1" x14ac:dyDescent="0.25">
      <c r="A37" s="119">
        <v>1</v>
      </c>
      <c r="B37" s="2">
        <v>41</v>
      </c>
      <c r="C37" s="2" t="s">
        <v>9</v>
      </c>
      <c r="D37" s="14">
        <v>633016</v>
      </c>
      <c r="E37" s="111" t="s">
        <v>31</v>
      </c>
      <c r="F37" s="11">
        <v>2547.1</v>
      </c>
      <c r="G37" s="11">
        <v>2261.58</v>
      </c>
      <c r="H37" s="38">
        <v>2000</v>
      </c>
      <c r="I37" s="11">
        <v>1560</v>
      </c>
      <c r="J37" s="13">
        <v>2000</v>
      </c>
      <c r="K37" s="11">
        <v>2000</v>
      </c>
      <c r="L37" s="11">
        <v>2000</v>
      </c>
    </row>
    <row r="38" spans="1:12" ht="24.75" hidden="1" customHeight="1" x14ac:dyDescent="0.25">
      <c r="A38" s="119">
        <v>1</v>
      </c>
      <c r="B38" s="2">
        <v>41</v>
      </c>
      <c r="C38" s="2" t="s">
        <v>9</v>
      </c>
      <c r="D38" s="14">
        <v>633018</v>
      </c>
      <c r="E38" s="111" t="s">
        <v>104</v>
      </c>
      <c r="F38" s="11">
        <v>1767.29</v>
      </c>
      <c r="G38" s="11">
        <v>2697.73</v>
      </c>
      <c r="H38" s="38">
        <v>0</v>
      </c>
      <c r="I38" s="11">
        <v>1000</v>
      </c>
      <c r="J38" s="13">
        <v>1000</v>
      </c>
      <c r="K38" s="11">
        <v>1000</v>
      </c>
      <c r="L38" s="11">
        <v>1000</v>
      </c>
    </row>
    <row r="39" spans="1:12" ht="20.25" hidden="1" customHeight="1" x14ac:dyDescent="0.25">
      <c r="A39" s="119">
        <v>1</v>
      </c>
      <c r="B39" s="2">
        <v>41</v>
      </c>
      <c r="C39" s="2" t="s">
        <v>9</v>
      </c>
      <c r="D39" s="14">
        <v>634001</v>
      </c>
      <c r="E39" s="111" t="s">
        <v>32</v>
      </c>
      <c r="F39" s="11">
        <v>807.25</v>
      </c>
      <c r="G39" s="11">
        <v>1268.49</v>
      </c>
      <c r="H39" s="38">
        <v>900</v>
      </c>
      <c r="I39" s="11">
        <v>1020</v>
      </c>
      <c r="J39" s="13">
        <v>1050</v>
      </c>
      <c r="K39" s="11">
        <v>1050</v>
      </c>
      <c r="L39" s="11">
        <v>1050</v>
      </c>
    </row>
    <row r="40" spans="1:12" ht="16.5" hidden="1" customHeight="1" x14ac:dyDescent="0.25">
      <c r="A40" s="119">
        <v>1</v>
      </c>
      <c r="B40" s="2">
        <v>41</v>
      </c>
      <c r="C40" s="2" t="s">
        <v>9</v>
      </c>
      <c r="D40" s="14">
        <v>634002</v>
      </c>
      <c r="E40" s="111" t="s">
        <v>33</v>
      </c>
      <c r="F40" s="11">
        <v>347.1</v>
      </c>
      <c r="G40" s="11">
        <v>330.94</v>
      </c>
      <c r="H40" s="38">
        <v>600</v>
      </c>
      <c r="I40" s="11">
        <v>1000</v>
      </c>
      <c r="J40" s="13">
        <v>1000</v>
      </c>
      <c r="K40" s="11">
        <v>1050</v>
      </c>
      <c r="L40" s="11">
        <v>1050</v>
      </c>
    </row>
    <row r="41" spans="1:12" ht="18.75" hidden="1" customHeight="1" x14ac:dyDescent="0.25">
      <c r="A41" s="119">
        <v>1</v>
      </c>
      <c r="B41" s="2">
        <v>41</v>
      </c>
      <c r="C41" s="2" t="s">
        <v>9</v>
      </c>
      <c r="D41" s="14">
        <v>634003</v>
      </c>
      <c r="E41" s="111" t="s">
        <v>34</v>
      </c>
      <c r="F41" s="11">
        <v>141.47</v>
      </c>
      <c r="G41" s="11">
        <v>217.8</v>
      </c>
      <c r="H41" s="38">
        <v>200</v>
      </c>
      <c r="I41" s="11">
        <v>200</v>
      </c>
      <c r="J41" s="13">
        <v>200</v>
      </c>
      <c r="K41" s="11">
        <v>200</v>
      </c>
      <c r="L41" s="11">
        <v>200</v>
      </c>
    </row>
    <row r="42" spans="1:12" ht="13.5" hidden="1" customHeight="1" x14ac:dyDescent="0.25">
      <c r="A42" s="119">
        <v>1</v>
      </c>
      <c r="B42" s="2">
        <v>111</v>
      </c>
      <c r="C42" s="2" t="s">
        <v>9</v>
      </c>
      <c r="D42" s="14">
        <v>634004</v>
      </c>
      <c r="E42" s="111" t="s">
        <v>150</v>
      </c>
      <c r="F42" s="77" t="s">
        <v>171</v>
      </c>
      <c r="G42" s="48">
        <v>17.5</v>
      </c>
      <c r="H42" s="77" t="s">
        <v>171</v>
      </c>
      <c r="I42" s="77" t="s">
        <v>171</v>
      </c>
      <c r="J42" s="78" t="s">
        <v>171</v>
      </c>
      <c r="K42" s="77" t="s">
        <v>171</v>
      </c>
      <c r="L42" s="77" t="s">
        <v>171</v>
      </c>
    </row>
    <row r="43" spans="1:12" ht="15" hidden="1" customHeight="1" x14ac:dyDescent="0.25">
      <c r="A43" s="119">
        <v>1</v>
      </c>
      <c r="B43" s="2">
        <v>41</v>
      </c>
      <c r="C43" s="2" t="s">
        <v>9</v>
      </c>
      <c r="D43" s="14">
        <v>634005</v>
      </c>
      <c r="E43" s="111" t="s">
        <v>35</v>
      </c>
      <c r="F43" s="11">
        <v>56.5</v>
      </c>
      <c r="G43" s="11">
        <v>170.67</v>
      </c>
      <c r="H43" s="38">
        <v>130</v>
      </c>
      <c r="I43" s="11">
        <v>50</v>
      </c>
      <c r="J43" s="116">
        <v>100</v>
      </c>
      <c r="K43" s="36">
        <v>100</v>
      </c>
      <c r="L43" s="36">
        <v>100</v>
      </c>
    </row>
    <row r="44" spans="1:12" ht="18.75" hidden="1" customHeight="1" x14ac:dyDescent="0.25">
      <c r="A44" s="119">
        <v>1</v>
      </c>
      <c r="B44" s="2">
        <v>41</v>
      </c>
      <c r="C44" s="2" t="s">
        <v>9</v>
      </c>
      <c r="D44" s="14">
        <v>635002</v>
      </c>
      <c r="E44" s="111" t="s">
        <v>36</v>
      </c>
      <c r="F44" s="11">
        <v>0</v>
      </c>
      <c r="G44" s="11">
        <v>0</v>
      </c>
      <c r="H44" s="38">
        <v>100</v>
      </c>
      <c r="I44" s="11">
        <v>150</v>
      </c>
      <c r="J44" s="13">
        <v>150</v>
      </c>
      <c r="K44" s="11">
        <v>150</v>
      </c>
      <c r="L44" s="11">
        <v>150</v>
      </c>
    </row>
    <row r="45" spans="1:12" ht="15.75" hidden="1" customHeight="1" x14ac:dyDescent="0.25">
      <c r="A45" s="119">
        <v>1</v>
      </c>
      <c r="B45" s="2">
        <v>41</v>
      </c>
      <c r="C45" s="2" t="s">
        <v>9</v>
      </c>
      <c r="D45" s="14">
        <v>635004</v>
      </c>
      <c r="E45" s="111" t="s">
        <v>37</v>
      </c>
      <c r="F45" s="11">
        <v>345.26</v>
      </c>
      <c r="G45" s="11">
        <v>781.23</v>
      </c>
      <c r="H45" s="38">
        <v>500</v>
      </c>
      <c r="I45" s="11">
        <v>500</v>
      </c>
      <c r="J45" s="13">
        <v>550</v>
      </c>
      <c r="K45" s="11">
        <v>550</v>
      </c>
      <c r="L45" s="11">
        <v>550</v>
      </c>
    </row>
    <row r="46" spans="1:12" ht="14.25" hidden="1" customHeight="1" x14ac:dyDescent="0.25">
      <c r="A46" s="119">
        <v>1</v>
      </c>
      <c r="B46" s="2">
        <v>111</v>
      </c>
      <c r="C46" s="2" t="s">
        <v>9</v>
      </c>
      <c r="D46" s="14">
        <v>635004</v>
      </c>
      <c r="E46" s="111" t="s">
        <v>37</v>
      </c>
      <c r="F46" s="11">
        <v>538.79999999999995</v>
      </c>
      <c r="G46" s="11">
        <v>0</v>
      </c>
      <c r="H46" s="38">
        <v>0</v>
      </c>
      <c r="I46" s="11">
        <v>0</v>
      </c>
      <c r="J46" s="13">
        <v>0</v>
      </c>
      <c r="K46" s="11">
        <v>0</v>
      </c>
      <c r="L46" s="11">
        <v>0</v>
      </c>
    </row>
    <row r="47" spans="1:12" ht="12" hidden="1" customHeight="1" x14ac:dyDescent="0.25">
      <c r="A47" s="119">
        <v>1</v>
      </c>
      <c r="B47" s="2">
        <v>41</v>
      </c>
      <c r="C47" s="2" t="s">
        <v>9</v>
      </c>
      <c r="D47" s="14">
        <v>635005</v>
      </c>
      <c r="E47" s="111" t="s">
        <v>172</v>
      </c>
      <c r="F47" s="11">
        <v>0</v>
      </c>
      <c r="G47" s="11">
        <v>0</v>
      </c>
      <c r="H47" s="38">
        <v>700</v>
      </c>
      <c r="I47" s="11">
        <v>1100</v>
      </c>
      <c r="J47" s="13">
        <v>400</v>
      </c>
      <c r="K47" s="11">
        <v>400</v>
      </c>
      <c r="L47" s="11">
        <v>400</v>
      </c>
    </row>
    <row r="48" spans="1:12" ht="18" hidden="1" customHeight="1" x14ac:dyDescent="0.25">
      <c r="A48" s="119">
        <v>1</v>
      </c>
      <c r="B48" s="2">
        <v>41</v>
      </c>
      <c r="C48" s="2" t="s">
        <v>9</v>
      </c>
      <c r="D48" s="14">
        <v>635006</v>
      </c>
      <c r="E48" s="111" t="s">
        <v>38</v>
      </c>
      <c r="F48" s="11">
        <v>996</v>
      </c>
      <c r="G48" s="11">
        <v>420</v>
      </c>
      <c r="H48" s="38">
        <v>1000</v>
      </c>
      <c r="I48" s="11">
        <v>0</v>
      </c>
      <c r="J48" s="13">
        <v>0</v>
      </c>
      <c r="K48" s="11">
        <v>0</v>
      </c>
      <c r="L48" s="11">
        <v>0</v>
      </c>
    </row>
    <row r="49" spans="1:12" ht="21" hidden="1" customHeight="1" x14ac:dyDescent="0.25">
      <c r="A49" s="119">
        <v>1</v>
      </c>
      <c r="B49" s="2">
        <v>41</v>
      </c>
      <c r="C49" s="2" t="s">
        <v>9</v>
      </c>
      <c r="D49" s="14">
        <v>636002</v>
      </c>
      <c r="E49" s="111" t="s">
        <v>96</v>
      </c>
      <c r="F49" s="11">
        <v>202.68</v>
      </c>
      <c r="G49" s="11">
        <v>342</v>
      </c>
      <c r="H49" s="38">
        <v>0</v>
      </c>
      <c r="I49" s="11">
        <v>0</v>
      </c>
      <c r="J49" s="13">
        <v>0</v>
      </c>
      <c r="K49" s="11">
        <v>0</v>
      </c>
      <c r="L49" s="11">
        <v>0</v>
      </c>
    </row>
    <row r="50" spans="1:12" ht="0.75" hidden="1" customHeight="1" x14ac:dyDescent="0.25">
      <c r="A50" s="119">
        <v>1</v>
      </c>
      <c r="B50" s="2">
        <v>41</v>
      </c>
      <c r="C50" s="2" t="s">
        <v>9</v>
      </c>
      <c r="D50" s="14">
        <v>637001</v>
      </c>
      <c r="E50" s="111" t="s">
        <v>39</v>
      </c>
      <c r="F50" s="11">
        <v>454</v>
      </c>
      <c r="G50" s="11">
        <v>1619.6</v>
      </c>
      <c r="H50" s="38">
        <v>800</v>
      </c>
      <c r="I50" s="11">
        <v>1400</v>
      </c>
      <c r="J50" s="13">
        <v>1450</v>
      </c>
      <c r="K50" s="11">
        <v>1450</v>
      </c>
      <c r="L50" s="11">
        <v>1450</v>
      </c>
    </row>
    <row r="51" spans="1:12" ht="18" hidden="1" customHeight="1" x14ac:dyDescent="0.25">
      <c r="A51" s="119">
        <v>1</v>
      </c>
      <c r="B51" s="2">
        <v>41</v>
      </c>
      <c r="C51" s="2" t="s">
        <v>9</v>
      </c>
      <c r="D51" s="14">
        <v>637003</v>
      </c>
      <c r="E51" s="111" t="s">
        <v>40</v>
      </c>
      <c r="F51" s="11">
        <v>2875.18</v>
      </c>
      <c r="G51" s="11">
        <v>1400</v>
      </c>
      <c r="H51" s="38">
        <v>1500</v>
      </c>
      <c r="I51" s="11">
        <v>1600</v>
      </c>
      <c r="J51" s="13">
        <v>1600</v>
      </c>
      <c r="K51" s="11">
        <v>1600</v>
      </c>
      <c r="L51" s="11">
        <v>1600</v>
      </c>
    </row>
    <row r="52" spans="1:12" ht="12.75" hidden="1" customHeight="1" x14ac:dyDescent="0.25">
      <c r="A52" s="119">
        <v>1</v>
      </c>
      <c r="B52" s="2">
        <v>41</v>
      </c>
      <c r="C52" s="2" t="s">
        <v>9</v>
      </c>
      <c r="D52" s="14">
        <v>637004</v>
      </c>
      <c r="E52" s="111" t="s">
        <v>41</v>
      </c>
      <c r="F52" s="11">
        <v>12051.29</v>
      </c>
      <c r="G52" s="11">
        <v>30237.65</v>
      </c>
      <c r="H52" s="38">
        <v>24500</v>
      </c>
      <c r="I52" s="11">
        <v>18500</v>
      </c>
      <c r="J52" s="13">
        <v>24500</v>
      </c>
      <c r="K52" s="11">
        <v>0</v>
      </c>
      <c r="L52" s="11">
        <v>0</v>
      </c>
    </row>
    <row r="53" spans="1:12" ht="15" hidden="1" customHeight="1" x14ac:dyDescent="0.25">
      <c r="A53" s="119">
        <v>1</v>
      </c>
      <c r="B53" s="2">
        <v>111</v>
      </c>
      <c r="C53" s="2" t="s">
        <v>9</v>
      </c>
      <c r="D53" s="14">
        <v>637004</v>
      </c>
      <c r="E53" s="111" t="s">
        <v>41</v>
      </c>
      <c r="F53" s="11">
        <v>3330.52</v>
      </c>
      <c r="G53" s="11">
        <v>0</v>
      </c>
      <c r="H53" s="38">
        <v>0</v>
      </c>
      <c r="I53" s="11">
        <v>0</v>
      </c>
      <c r="J53" s="13">
        <v>0</v>
      </c>
      <c r="K53" s="11">
        <v>0</v>
      </c>
      <c r="L53" s="11">
        <v>0</v>
      </c>
    </row>
    <row r="54" spans="1:12" ht="15" hidden="1" customHeight="1" x14ac:dyDescent="0.25">
      <c r="A54" s="119">
        <v>1</v>
      </c>
      <c r="B54" s="2">
        <v>41</v>
      </c>
      <c r="C54" s="2" t="s">
        <v>9</v>
      </c>
      <c r="D54" s="14">
        <v>637005</v>
      </c>
      <c r="E54" s="111" t="s">
        <v>42</v>
      </c>
      <c r="F54" s="11">
        <v>1952.54</v>
      </c>
      <c r="G54" s="11">
        <v>4868.09</v>
      </c>
      <c r="H54" s="38">
        <v>5000</v>
      </c>
      <c r="I54" s="11">
        <v>8860</v>
      </c>
      <c r="J54" s="13">
        <v>7500</v>
      </c>
      <c r="K54" s="11">
        <v>7500</v>
      </c>
      <c r="L54" s="11">
        <v>7500</v>
      </c>
    </row>
    <row r="55" spans="1:12" ht="17.25" hidden="1" customHeight="1" x14ac:dyDescent="0.25">
      <c r="A55" s="119">
        <v>1</v>
      </c>
      <c r="B55" s="2">
        <v>41</v>
      </c>
      <c r="C55" s="2" t="s">
        <v>9</v>
      </c>
      <c r="D55" s="14">
        <v>637006</v>
      </c>
      <c r="E55" s="111" t="s">
        <v>43</v>
      </c>
      <c r="F55" s="11">
        <v>0</v>
      </c>
      <c r="G55" s="11">
        <v>50</v>
      </c>
      <c r="H55" s="38">
        <v>0</v>
      </c>
      <c r="I55" s="11">
        <v>122</v>
      </c>
      <c r="J55" s="13">
        <v>0</v>
      </c>
      <c r="K55" s="11">
        <v>0</v>
      </c>
      <c r="L55" s="11">
        <v>0</v>
      </c>
    </row>
    <row r="56" spans="1:12" ht="18" hidden="1" customHeight="1" x14ac:dyDescent="0.25">
      <c r="A56" s="119">
        <v>1</v>
      </c>
      <c r="B56" s="2">
        <v>41</v>
      </c>
      <c r="C56" s="2" t="s">
        <v>9</v>
      </c>
      <c r="D56" s="14">
        <v>637012</v>
      </c>
      <c r="E56" s="111" t="s">
        <v>44</v>
      </c>
      <c r="F56" s="11">
        <v>202.9</v>
      </c>
      <c r="G56" s="11">
        <v>539.79999999999995</v>
      </c>
      <c r="H56" s="38">
        <v>150</v>
      </c>
      <c r="I56" s="11">
        <v>400</v>
      </c>
      <c r="J56" s="13">
        <v>400</v>
      </c>
      <c r="K56" s="11">
        <v>400</v>
      </c>
      <c r="L56" s="11">
        <v>400</v>
      </c>
    </row>
    <row r="57" spans="1:12" ht="21.75" hidden="1" customHeight="1" x14ac:dyDescent="0.25">
      <c r="A57" s="119">
        <v>1</v>
      </c>
      <c r="B57" s="2">
        <v>41</v>
      </c>
      <c r="C57" s="2" t="s">
        <v>9</v>
      </c>
      <c r="D57" s="14">
        <v>637014</v>
      </c>
      <c r="E57" s="111" t="s">
        <v>45</v>
      </c>
      <c r="F57" s="11">
        <v>3200</v>
      </c>
      <c r="G57" s="11">
        <v>3267.97</v>
      </c>
      <c r="H57" s="38">
        <v>3000</v>
      </c>
      <c r="I57" s="11">
        <v>4100</v>
      </c>
      <c r="J57" s="13">
        <v>4000</v>
      </c>
      <c r="K57" s="11">
        <v>4000</v>
      </c>
      <c r="L57" s="11">
        <v>4000</v>
      </c>
    </row>
    <row r="58" spans="1:12" ht="19.5" hidden="1" customHeight="1" x14ac:dyDescent="0.25">
      <c r="A58" s="119">
        <v>1</v>
      </c>
      <c r="B58" s="2">
        <v>111</v>
      </c>
      <c r="C58" s="2" t="s">
        <v>9</v>
      </c>
      <c r="D58" s="14">
        <v>637014</v>
      </c>
      <c r="E58" s="111" t="s">
        <v>45</v>
      </c>
      <c r="F58" s="11">
        <v>177.25</v>
      </c>
      <c r="G58" s="11">
        <v>87</v>
      </c>
      <c r="H58" s="38"/>
      <c r="I58" s="11">
        <v>260</v>
      </c>
      <c r="J58" s="13">
        <v>0</v>
      </c>
      <c r="K58" s="11">
        <v>0</v>
      </c>
      <c r="L58" s="11">
        <v>0</v>
      </c>
    </row>
    <row r="59" spans="1:12" ht="15.75" hidden="1" customHeight="1" x14ac:dyDescent="0.25">
      <c r="A59" s="119">
        <v>1</v>
      </c>
      <c r="B59" s="2">
        <v>41</v>
      </c>
      <c r="C59" s="2" t="s">
        <v>9</v>
      </c>
      <c r="D59" s="14">
        <v>637015</v>
      </c>
      <c r="E59" s="111" t="s">
        <v>46</v>
      </c>
      <c r="F59" s="11">
        <v>1002.86</v>
      </c>
      <c r="G59" s="11">
        <v>972.86</v>
      </c>
      <c r="H59" s="38">
        <v>1000</v>
      </c>
      <c r="I59" s="11">
        <v>2400</v>
      </c>
      <c r="J59" s="13">
        <v>2400</v>
      </c>
      <c r="K59" s="11">
        <v>2400</v>
      </c>
      <c r="L59" s="11">
        <v>2400</v>
      </c>
    </row>
    <row r="60" spans="1:12" ht="10.5" hidden="1" customHeight="1" x14ac:dyDescent="0.25">
      <c r="A60" s="119">
        <v>1</v>
      </c>
      <c r="B60" s="2">
        <v>41</v>
      </c>
      <c r="C60" s="2" t="s">
        <v>9</v>
      </c>
      <c r="D60" s="14">
        <v>637017</v>
      </c>
      <c r="E60" s="111" t="s">
        <v>47</v>
      </c>
      <c r="F60" s="11">
        <v>4.62</v>
      </c>
      <c r="G60" s="11">
        <v>0</v>
      </c>
      <c r="H60" s="38">
        <v>0</v>
      </c>
      <c r="I60" s="11">
        <v>0</v>
      </c>
      <c r="J60" s="13">
        <v>0</v>
      </c>
      <c r="K60" s="11">
        <v>0</v>
      </c>
      <c r="L60" s="11">
        <v>0</v>
      </c>
    </row>
    <row r="61" spans="1:12" ht="14.25" hidden="1" customHeight="1" x14ac:dyDescent="0.25">
      <c r="A61" s="119">
        <v>1</v>
      </c>
      <c r="B61" s="2">
        <v>111</v>
      </c>
      <c r="C61" s="2" t="s">
        <v>9</v>
      </c>
      <c r="D61" s="14">
        <v>637026</v>
      </c>
      <c r="E61" s="111" t="s">
        <v>151</v>
      </c>
      <c r="F61" s="11">
        <v>0</v>
      </c>
      <c r="G61" s="11">
        <v>0</v>
      </c>
      <c r="H61" s="38">
        <v>1000</v>
      </c>
      <c r="I61" s="11">
        <v>1000</v>
      </c>
      <c r="J61" s="13">
        <v>1000</v>
      </c>
      <c r="K61" s="11">
        <v>1000</v>
      </c>
      <c r="L61" s="11">
        <v>1000</v>
      </c>
    </row>
    <row r="62" spans="1:12" ht="18" hidden="1" customHeight="1" x14ac:dyDescent="0.25">
      <c r="A62" s="119">
        <v>1</v>
      </c>
      <c r="B62" s="2">
        <v>41</v>
      </c>
      <c r="C62" s="2" t="s">
        <v>9</v>
      </c>
      <c r="D62" s="14">
        <v>637026</v>
      </c>
      <c r="E62" s="111" t="s">
        <v>151</v>
      </c>
      <c r="F62" s="11">
        <v>3397.16</v>
      </c>
      <c r="G62" s="11">
        <v>2154.59</v>
      </c>
      <c r="H62" s="38">
        <v>3000</v>
      </c>
      <c r="I62" s="11">
        <v>3000</v>
      </c>
      <c r="J62" s="13">
        <v>3000</v>
      </c>
      <c r="K62" s="11">
        <v>3000</v>
      </c>
      <c r="L62" s="11">
        <v>3000</v>
      </c>
    </row>
    <row r="63" spans="1:12" ht="23.25" hidden="1" customHeight="1" x14ac:dyDescent="0.25">
      <c r="A63" s="119">
        <v>1</v>
      </c>
      <c r="B63" s="2">
        <v>111</v>
      </c>
      <c r="C63" s="2" t="s">
        <v>9</v>
      </c>
      <c r="D63" s="14">
        <v>637027</v>
      </c>
      <c r="E63" s="111" t="s">
        <v>78</v>
      </c>
      <c r="F63" s="11">
        <v>2649.72</v>
      </c>
      <c r="G63" s="11">
        <v>805.39</v>
      </c>
      <c r="H63" s="38">
        <v>0</v>
      </c>
      <c r="I63" s="11">
        <v>0</v>
      </c>
      <c r="J63" s="13">
        <v>0</v>
      </c>
      <c r="K63" s="11">
        <v>0</v>
      </c>
      <c r="L63" s="11">
        <v>0</v>
      </c>
    </row>
    <row r="64" spans="1:12" ht="22.5" hidden="1" customHeight="1" x14ac:dyDescent="0.25">
      <c r="A64" s="119">
        <v>1</v>
      </c>
      <c r="B64" s="2">
        <v>41</v>
      </c>
      <c r="C64" s="2" t="s">
        <v>9</v>
      </c>
      <c r="D64" s="14">
        <v>637027</v>
      </c>
      <c r="E64" s="111" t="s">
        <v>48</v>
      </c>
      <c r="F64" s="11">
        <v>3935.27</v>
      </c>
      <c r="G64" s="11">
        <v>4835.12</v>
      </c>
      <c r="H64" s="38">
        <v>4000</v>
      </c>
      <c r="I64" s="11">
        <v>3860</v>
      </c>
      <c r="J64" s="13">
        <v>4000</v>
      </c>
      <c r="K64" s="11">
        <v>4000</v>
      </c>
      <c r="L64" s="11">
        <v>4000</v>
      </c>
    </row>
    <row r="65" spans="1:12" ht="25.5" hidden="1" customHeight="1" x14ac:dyDescent="0.25">
      <c r="A65" s="119">
        <v>1</v>
      </c>
      <c r="B65" s="2">
        <v>41</v>
      </c>
      <c r="C65" s="2" t="s">
        <v>9</v>
      </c>
      <c r="D65" s="14">
        <v>637031</v>
      </c>
      <c r="E65" s="111" t="s">
        <v>105</v>
      </c>
      <c r="F65" s="11">
        <v>24.46</v>
      </c>
      <c r="G65" s="11">
        <v>5.6</v>
      </c>
      <c r="H65" s="38">
        <v>0</v>
      </c>
      <c r="I65" s="11">
        <v>0</v>
      </c>
      <c r="J65" s="13">
        <v>0</v>
      </c>
      <c r="K65" s="11">
        <v>0</v>
      </c>
      <c r="L65" s="11">
        <v>0</v>
      </c>
    </row>
    <row r="66" spans="1:12" ht="21" hidden="1" customHeight="1" x14ac:dyDescent="0.25">
      <c r="A66" s="119">
        <v>1</v>
      </c>
      <c r="B66" s="2">
        <v>41</v>
      </c>
      <c r="C66" s="2" t="s">
        <v>9</v>
      </c>
      <c r="D66" s="14">
        <v>637035</v>
      </c>
      <c r="E66" s="111" t="s">
        <v>152</v>
      </c>
      <c r="F66" s="11"/>
      <c r="G66" s="11">
        <v>55.68</v>
      </c>
      <c r="H66" s="38">
        <v>100</v>
      </c>
      <c r="I66" s="11">
        <v>100</v>
      </c>
      <c r="J66" s="13">
        <v>100</v>
      </c>
      <c r="K66" s="11">
        <v>100</v>
      </c>
      <c r="L66" s="11">
        <v>100</v>
      </c>
    </row>
    <row r="67" spans="1:12" ht="13.5" hidden="1" customHeight="1" x14ac:dyDescent="0.25">
      <c r="A67" s="119">
        <v>1</v>
      </c>
      <c r="B67" s="2">
        <v>111</v>
      </c>
      <c r="C67" s="2" t="s">
        <v>9</v>
      </c>
      <c r="D67" s="14">
        <v>637037</v>
      </c>
      <c r="E67" s="111" t="s">
        <v>83</v>
      </c>
      <c r="F67" s="11">
        <v>31108.799999999999</v>
      </c>
      <c r="G67" s="11">
        <v>760.42</v>
      </c>
      <c r="H67" s="38">
        <v>0</v>
      </c>
      <c r="I67" s="11">
        <v>0</v>
      </c>
      <c r="J67" s="13">
        <v>0</v>
      </c>
      <c r="K67" s="11">
        <v>0</v>
      </c>
      <c r="L67" s="11">
        <v>0</v>
      </c>
    </row>
    <row r="68" spans="1:12" ht="17.25" hidden="1" customHeight="1" x14ac:dyDescent="0.25">
      <c r="A68" s="119">
        <v>1</v>
      </c>
      <c r="B68" s="2">
        <v>41</v>
      </c>
      <c r="C68" s="2" t="s">
        <v>9</v>
      </c>
      <c r="D68" s="14">
        <v>637038</v>
      </c>
      <c r="E68" s="111" t="s">
        <v>176</v>
      </c>
      <c r="F68" s="11">
        <v>0</v>
      </c>
      <c r="G68" s="11">
        <v>0</v>
      </c>
      <c r="H68" s="38">
        <v>0</v>
      </c>
      <c r="I68" s="11">
        <v>2990</v>
      </c>
      <c r="J68" s="13">
        <v>0</v>
      </c>
      <c r="K68" s="11">
        <v>0</v>
      </c>
      <c r="L68" s="11">
        <v>0</v>
      </c>
    </row>
    <row r="69" spans="1:12" ht="14.25" customHeight="1" x14ac:dyDescent="0.25">
      <c r="A69" s="119">
        <v>1</v>
      </c>
      <c r="B69" s="2"/>
      <c r="C69" s="2" t="s">
        <v>9</v>
      </c>
      <c r="D69" s="4">
        <v>640</v>
      </c>
      <c r="E69" s="110" t="s">
        <v>49</v>
      </c>
      <c r="F69" s="6">
        <f>SUM(F70:F73)</f>
        <v>3285.3599999999997</v>
      </c>
      <c r="G69" s="6">
        <f>SUM(G70:G73)</f>
        <v>4297.46</v>
      </c>
      <c r="H69" s="6">
        <f>SUM(H70:H73)</f>
        <v>3300</v>
      </c>
      <c r="I69" s="6">
        <f t="shared" ref="I69:L69" si="8">SUM(I70:I73)</f>
        <v>3520</v>
      </c>
      <c r="J69" s="7">
        <f t="shared" si="8"/>
        <v>4100</v>
      </c>
      <c r="K69" s="6">
        <f t="shared" si="8"/>
        <v>4100</v>
      </c>
      <c r="L69" s="6">
        <f t="shared" si="8"/>
        <v>4100</v>
      </c>
    </row>
    <row r="70" spans="1:12" ht="24" hidden="1" customHeight="1" x14ac:dyDescent="0.25">
      <c r="A70" s="119">
        <v>1</v>
      </c>
      <c r="B70" s="2">
        <v>41</v>
      </c>
      <c r="C70" s="2" t="s">
        <v>9</v>
      </c>
      <c r="D70" s="14">
        <v>641009</v>
      </c>
      <c r="E70" s="111" t="s">
        <v>106</v>
      </c>
      <c r="F70" s="11">
        <v>919.66</v>
      </c>
      <c r="G70" s="11">
        <v>1620</v>
      </c>
      <c r="H70" s="38">
        <v>1000</v>
      </c>
      <c r="I70" s="11">
        <v>1800</v>
      </c>
      <c r="J70" s="13">
        <v>1800</v>
      </c>
      <c r="K70" s="11">
        <v>1800</v>
      </c>
      <c r="L70" s="11">
        <v>1800</v>
      </c>
    </row>
    <row r="71" spans="1:12" ht="21.75" hidden="1" customHeight="1" x14ac:dyDescent="0.25">
      <c r="A71" s="119">
        <v>1</v>
      </c>
      <c r="B71" s="2">
        <v>41</v>
      </c>
      <c r="C71" s="2" t="s">
        <v>9</v>
      </c>
      <c r="D71" s="14">
        <v>641009</v>
      </c>
      <c r="E71" s="111" t="s">
        <v>153</v>
      </c>
      <c r="F71" s="11">
        <v>0</v>
      </c>
      <c r="G71" s="11">
        <v>84</v>
      </c>
      <c r="H71" s="38">
        <v>0</v>
      </c>
      <c r="I71" s="11">
        <v>0</v>
      </c>
      <c r="J71" s="13">
        <v>0</v>
      </c>
      <c r="K71" s="11">
        <v>0</v>
      </c>
      <c r="L71" s="11">
        <v>0</v>
      </c>
    </row>
    <row r="72" spans="1:12" ht="21.75" hidden="1" customHeight="1" x14ac:dyDescent="0.25">
      <c r="A72" s="119">
        <v>1</v>
      </c>
      <c r="B72" s="2">
        <v>41</v>
      </c>
      <c r="C72" s="2" t="s">
        <v>9</v>
      </c>
      <c r="D72" s="14">
        <v>641009</v>
      </c>
      <c r="E72" s="111" t="s">
        <v>107</v>
      </c>
      <c r="F72" s="11">
        <v>1140</v>
      </c>
      <c r="G72" s="11">
        <v>1242</v>
      </c>
      <c r="H72" s="38">
        <v>1000</v>
      </c>
      <c r="I72" s="11">
        <v>1000</v>
      </c>
      <c r="J72" s="13">
        <v>1000</v>
      </c>
      <c r="K72" s="11">
        <v>1000</v>
      </c>
      <c r="L72" s="11">
        <v>1000</v>
      </c>
    </row>
    <row r="73" spans="1:12" ht="32.25" hidden="1" customHeight="1" x14ac:dyDescent="0.25">
      <c r="A73" s="119">
        <v>1</v>
      </c>
      <c r="B73" s="2">
        <v>41</v>
      </c>
      <c r="C73" s="2" t="s">
        <v>9</v>
      </c>
      <c r="D73" s="14">
        <v>642006</v>
      </c>
      <c r="E73" s="111" t="s">
        <v>108</v>
      </c>
      <c r="F73" s="11">
        <v>1225.7</v>
      </c>
      <c r="G73" s="11">
        <v>1351.46</v>
      </c>
      <c r="H73" s="38">
        <v>1300</v>
      </c>
      <c r="I73" s="11">
        <v>720</v>
      </c>
      <c r="J73" s="13">
        <v>1300</v>
      </c>
      <c r="K73" s="11">
        <v>1300</v>
      </c>
      <c r="L73" s="11">
        <v>1300</v>
      </c>
    </row>
    <row r="74" spans="1:12" x14ac:dyDescent="0.25">
      <c r="A74" s="119">
        <v>1</v>
      </c>
      <c r="B74" s="2"/>
      <c r="C74" s="2" t="s">
        <v>9</v>
      </c>
      <c r="D74" s="4">
        <v>650</v>
      </c>
      <c r="E74" s="110" t="s">
        <v>154</v>
      </c>
      <c r="F74" s="6">
        <f>SUM(F75)</f>
        <v>0</v>
      </c>
      <c r="G74" s="6">
        <f>SUM(G75)</f>
        <v>198.84</v>
      </c>
      <c r="H74" s="6">
        <f t="shared" ref="H74:I74" si="9">SUM(H75)</f>
        <v>0</v>
      </c>
      <c r="I74" s="6">
        <f t="shared" si="9"/>
        <v>1197.94</v>
      </c>
      <c r="J74" s="7">
        <f>SUM(J75)</f>
        <v>1197.94</v>
      </c>
      <c r="K74" s="6">
        <f t="shared" ref="K74:L74" si="10">SUM(K75)</f>
        <v>1197.94</v>
      </c>
      <c r="L74" s="6">
        <f t="shared" si="10"/>
        <v>0</v>
      </c>
    </row>
    <row r="75" spans="1:12" ht="13.5" hidden="1" customHeight="1" x14ac:dyDescent="0.25">
      <c r="A75" s="85">
        <v>1</v>
      </c>
      <c r="B75" s="2">
        <v>41</v>
      </c>
      <c r="C75" s="2" t="s">
        <v>9</v>
      </c>
      <c r="D75" s="14">
        <v>651002</v>
      </c>
      <c r="E75" s="8" t="s">
        <v>155</v>
      </c>
      <c r="F75" s="11">
        <v>0</v>
      </c>
      <c r="G75" s="11">
        <v>198.84</v>
      </c>
      <c r="H75" s="38">
        <v>0</v>
      </c>
      <c r="I75" s="11">
        <v>1197.94</v>
      </c>
      <c r="J75" s="13">
        <v>1197.94</v>
      </c>
      <c r="K75" s="11">
        <v>1197.94</v>
      </c>
      <c r="L75" s="11">
        <v>0</v>
      </c>
    </row>
    <row r="76" spans="1:12" ht="15" customHeight="1" thickBot="1" x14ac:dyDescent="0.3">
      <c r="A76" s="88"/>
      <c r="B76" s="22"/>
      <c r="C76" s="22"/>
      <c r="D76" s="22"/>
      <c r="E76" s="22"/>
      <c r="F76" s="15"/>
      <c r="G76" s="15"/>
      <c r="H76" s="53"/>
      <c r="I76" s="15"/>
      <c r="J76" s="16"/>
      <c r="K76" s="15"/>
      <c r="L76" s="15"/>
    </row>
    <row r="77" spans="1:12" ht="15.75" thickBot="1" x14ac:dyDescent="0.3">
      <c r="A77" s="27">
        <v>1</v>
      </c>
      <c r="B77" s="23"/>
      <c r="C77" s="24" t="s">
        <v>50</v>
      </c>
      <c r="D77" s="159"/>
      <c r="E77" s="160" t="s">
        <v>51</v>
      </c>
      <c r="F77" s="26">
        <f>SUM(F78+F81+F86)</f>
        <v>6667.15</v>
      </c>
      <c r="G77" s="162">
        <f>SUM(G78+G81+G86)</f>
        <v>13354.869999999999</v>
      </c>
      <c r="H77" s="107">
        <f>SUM(H78+H81+H86)</f>
        <v>0</v>
      </c>
      <c r="I77" s="107">
        <f t="shared" ref="I77:L77" si="11">SUM(I78+I81+I86)</f>
        <v>40</v>
      </c>
      <c r="J77" s="83">
        <f t="shared" si="11"/>
        <v>0</v>
      </c>
      <c r="K77" s="26">
        <f t="shared" si="11"/>
        <v>0</v>
      </c>
      <c r="L77" s="161">
        <f t="shared" si="11"/>
        <v>0</v>
      </c>
    </row>
    <row r="78" spans="1:12" x14ac:dyDescent="0.25">
      <c r="A78" s="125">
        <v>1</v>
      </c>
      <c r="B78" s="3"/>
      <c r="C78" s="71" t="s">
        <v>50</v>
      </c>
      <c r="D78" s="3">
        <v>610</v>
      </c>
      <c r="E78" s="112" t="s">
        <v>197</v>
      </c>
      <c r="F78" s="35">
        <f>SUM(F79:F80)</f>
        <v>4765.8899999999994</v>
      </c>
      <c r="G78" s="35">
        <f>SUM(G79:G80)</f>
        <v>9932.2899999999991</v>
      </c>
      <c r="H78" s="134">
        <f t="shared" ref="H78:L78" si="12">SUM(H79:H80)</f>
        <v>0</v>
      </c>
      <c r="I78" s="35">
        <f t="shared" si="12"/>
        <v>0</v>
      </c>
      <c r="J78" s="1">
        <f t="shared" si="12"/>
        <v>0</v>
      </c>
      <c r="K78" s="35">
        <f t="shared" si="12"/>
        <v>0</v>
      </c>
      <c r="L78" s="35">
        <f t="shared" si="12"/>
        <v>0</v>
      </c>
    </row>
    <row r="79" spans="1:12" hidden="1" x14ac:dyDescent="0.25">
      <c r="A79" s="119">
        <v>1</v>
      </c>
      <c r="B79" s="8" t="s">
        <v>129</v>
      </c>
      <c r="C79" s="8" t="s">
        <v>50</v>
      </c>
      <c r="D79" s="2">
        <v>611</v>
      </c>
      <c r="E79" s="111" t="s">
        <v>130</v>
      </c>
      <c r="F79" s="2">
        <v>3945.6</v>
      </c>
      <c r="G79" s="72">
        <v>7891.2</v>
      </c>
      <c r="H79" s="76" t="s">
        <v>171</v>
      </c>
      <c r="I79" s="2" t="s">
        <v>171</v>
      </c>
      <c r="J79" s="79" t="s">
        <v>171</v>
      </c>
      <c r="K79" s="2" t="s">
        <v>171</v>
      </c>
      <c r="L79" s="2" t="s">
        <v>171</v>
      </c>
    </row>
    <row r="80" spans="1:12" hidden="1" x14ac:dyDescent="0.25">
      <c r="A80" s="119">
        <v>1</v>
      </c>
      <c r="B80" s="2">
        <v>41</v>
      </c>
      <c r="C80" s="2" t="s">
        <v>50</v>
      </c>
      <c r="D80" s="2">
        <v>611</v>
      </c>
      <c r="E80" s="111" t="s">
        <v>131</v>
      </c>
      <c r="F80" s="36">
        <v>820.29</v>
      </c>
      <c r="G80" s="36">
        <v>2041.09</v>
      </c>
      <c r="H80" s="76">
        <v>0</v>
      </c>
      <c r="I80" s="36">
        <v>0</v>
      </c>
      <c r="J80" s="116">
        <v>0</v>
      </c>
      <c r="K80" s="36">
        <v>0</v>
      </c>
      <c r="L80" s="36">
        <v>0</v>
      </c>
    </row>
    <row r="81" spans="1:12" x14ac:dyDescent="0.25">
      <c r="A81" s="119">
        <v>1</v>
      </c>
      <c r="B81" s="4"/>
      <c r="C81" s="2" t="s">
        <v>50</v>
      </c>
      <c r="D81" s="73">
        <v>620</v>
      </c>
      <c r="E81" s="110" t="s">
        <v>15</v>
      </c>
      <c r="F81" s="43">
        <f>SUM(F82:F85)</f>
        <v>1723.62</v>
      </c>
      <c r="G81" s="43">
        <f>SUM(G82:G85)</f>
        <v>3422.58</v>
      </c>
      <c r="H81" s="76">
        <f t="shared" ref="H81:I81" si="13">SUM(H82:H85)</f>
        <v>0</v>
      </c>
      <c r="I81" s="43">
        <f t="shared" si="13"/>
        <v>0</v>
      </c>
      <c r="J81" s="42">
        <v>0</v>
      </c>
      <c r="K81" s="43">
        <v>0</v>
      </c>
      <c r="L81" s="43">
        <v>0</v>
      </c>
    </row>
    <row r="82" spans="1:12" hidden="1" x14ac:dyDescent="0.25">
      <c r="A82" s="119">
        <v>1</v>
      </c>
      <c r="B82" s="2">
        <v>41</v>
      </c>
      <c r="C82" s="2" t="s">
        <v>50</v>
      </c>
      <c r="D82" s="14">
        <v>621</v>
      </c>
      <c r="E82" s="111" t="s">
        <v>16</v>
      </c>
      <c r="F82" s="36">
        <v>98.64</v>
      </c>
      <c r="G82" s="36">
        <v>197.28</v>
      </c>
      <c r="H82" s="76">
        <v>0</v>
      </c>
      <c r="I82" s="36">
        <v>0</v>
      </c>
      <c r="J82" s="116">
        <v>0</v>
      </c>
      <c r="K82" s="36">
        <v>0</v>
      </c>
      <c r="L82" s="36">
        <v>0</v>
      </c>
    </row>
    <row r="83" spans="1:12" hidden="1" x14ac:dyDescent="0.25">
      <c r="A83" s="119">
        <v>1</v>
      </c>
      <c r="B83" s="2" t="s">
        <v>129</v>
      </c>
      <c r="C83" s="32" t="s">
        <v>50</v>
      </c>
      <c r="D83" s="14">
        <v>621</v>
      </c>
      <c r="E83" s="111" t="s">
        <v>16</v>
      </c>
      <c r="F83" s="11">
        <v>394.56</v>
      </c>
      <c r="G83" s="11">
        <v>789.12</v>
      </c>
      <c r="H83" s="76">
        <v>0</v>
      </c>
      <c r="I83" s="11">
        <v>0</v>
      </c>
      <c r="J83" s="13">
        <v>0</v>
      </c>
      <c r="K83" s="11">
        <v>0</v>
      </c>
      <c r="L83" s="11">
        <v>0</v>
      </c>
    </row>
    <row r="84" spans="1:12" hidden="1" x14ac:dyDescent="0.25">
      <c r="A84" s="119">
        <v>1</v>
      </c>
      <c r="B84" s="2">
        <v>41</v>
      </c>
      <c r="C84" s="32" t="s">
        <v>50</v>
      </c>
      <c r="D84" s="14">
        <v>625</v>
      </c>
      <c r="E84" s="111" t="s">
        <v>133</v>
      </c>
      <c r="F84" s="11">
        <v>246</v>
      </c>
      <c r="G84" s="11">
        <v>467.58</v>
      </c>
      <c r="H84" s="76">
        <v>0</v>
      </c>
      <c r="I84" s="11">
        <v>0</v>
      </c>
      <c r="J84" s="13">
        <v>0</v>
      </c>
      <c r="K84" s="11">
        <v>0</v>
      </c>
      <c r="L84" s="11">
        <v>0</v>
      </c>
    </row>
    <row r="85" spans="1:12" hidden="1" x14ac:dyDescent="0.25">
      <c r="A85" s="119">
        <v>1</v>
      </c>
      <c r="B85" s="2" t="s">
        <v>129</v>
      </c>
      <c r="C85" s="32" t="s">
        <v>50</v>
      </c>
      <c r="D85" s="14">
        <v>625</v>
      </c>
      <c r="E85" s="111" t="s">
        <v>132</v>
      </c>
      <c r="F85" s="11">
        <v>984.42</v>
      </c>
      <c r="G85" s="11">
        <v>1968.6</v>
      </c>
      <c r="H85" s="76">
        <v>0</v>
      </c>
      <c r="I85" s="11">
        <v>0</v>
      </c>
      <c r="J85" s="13">
        <v>0</v>
      </c>
      <c r="K85" s="11">
        <v>0</v>
      </c>
      <c r="L85" s="11">
        <v>0</v>
      </c>
    </row>
    <row r="86" spans="1:12" x14ac:dyDescent="0.25">
      <c r="A86" s="119">
        <v>1</v>
      </c>
      <c r="B86" s="4"/>
      <c r="C86" s="2" t="s">
        <v>50</v>
      </c>
      <c r="D86" s="73">
        <v>630</v>
      </c>
      <c r="E86" s="110" t="s">
        <v>134</v>
      </c>
      <c r="F86" s="43">
        <f>SUM(F87)</f>
        <v>177.64</v>
      </c>
      <c r="G86" s="43">
        <v>0</v>
      </c>
      <c r="H86" s="76">
        <v>0</v>
      </c>
      <c r="I86" s="57">
        <f>SUM(I87:I88)</f>
        <v>40</v>
      </c>
      <c r="J86" s="42">
        <v>0</v>
      </c>
      <c r="K86" s="43">
        <v>0</v>
      </c>
      <c r="L86" s="43">
        <v>0</v>
      </c>
    </row>
    <row r="87" spans="1:12" hidden="1" x14ac:dyDescent="0.25">
      <c r="A87" s="90">
        <v>1</v>
      </c>
      <c r="B87" s="2">
        <v>41</v>
      </c>
      <c r="C87" s="2" t="s">
        <v>50</v>
      </c>
      <c r="D87" s="14">
        <v>633010</v>
      </c>
      <c r="E87" s="8" t="s">
        <v>135</v>
      </c>
      <c r="F87" s="36">
        <v>177.64</v>
      </c>
      <c r="G87" s="76" t="s">
        <v>171</v>
      </c>
      <c r="H87" s="76">
        <v>0</v>
      </c>
      <c r="I87" s="36">
        <v>0</v>
      </c>
      <c r="J87" s="116">
        <v>0</v>
      </c>
      <c r="K87" s="36">
        <v>0</v>
      </c>
      <c r="L87" s="36">
        <v>0</v>
      </c>
    </row>
    <row r="88" spans="1:12" hidden="1" x14ac:dyDescent="0.25">
      <c r="A88" s="69">
        <v>1</v>
      </c>
      <c r="B88" s="2">
        <v>41</v>
      </c>
      <c r="C88" s="32" t="s">
        <v>50</v>
      </c>
      <c r="D88" s="14">
        <v>637015</v>
      </c>
      <c r="E88" s="8" t="s">
        <v>46</v>
      </c>
      <c r="F88" s="76">
        <v>0</v>
      </c>
      <c r="G88" s="76" t="s">
        <v>171</v>
      </c>
      <c r="H88" s="76" t="s">
        <v>171</v>
      </c>
      <c r="I88" s="72">
        <v>40</v>
      </c>
      <c r="J88" s="79" t="s">
        <v>171</v>
      </c>
      <c r="K88" s="2" t="s">
        <v>171</v>
      </c>
      <c r="L88" s="2" t="s">
        <v>171</v>
      </c>
    </row>
    <row r="89" spans="1:12" ht="15.75" thickBot="1" x14ac:dyDescent="0.3">
      <c r="A89" s="92"/>
      <c r="B89" s="20"/>
      <c r="C89" s="75"/>
      <c r="D89" s="21"/>
      <c r="E89" s="22"/>
      <c r="F89" s="59"/>
      <c r="G89" s="59"/>
      <c r="H89" s="59"/>
      <c r="I89" s="70"/>
      <c r="J89" s="105"/>
      <c r="K89" s="20"/>
      <c r="L89" s="20"/>
    </row>
    <row r="90" spans="1:12" ht="15.75" thickBot="1" x14ac:dyDescent="0.3">
      <c r="A90" s="27">
        <v>1</v>
      </c>
      <c r="B90" s="25"/>
      <c r="C90" s="33" t="s">
        <v>52</v>
      </c>
      <c r="D90" s="25"/>
      <c r="E90" s="25" t="s">
        <v>156</v>
      </c>
      <c r="F90" s="26">
        <f>SUM(F92:F95)</f>
        <v>1524.93</v>
      </c>
      <c r="G90" s="26">
        <f>SUM(G91+G97)</f>
        <v>1936.9499999999998</v>
      </c>
      <c r="H90" s="26">
        <f>SUM(H92:H98)</f>
        <v>1765</v>
      </c>
      <c r="I90" s="26">
        <f>SUM(I91+I97)</f>
        <v>5123.6000000000004</v>
      </c>
      <c r="J90" s="26">
        <f>SUM(J91+J97)</f>
        <v>1900</v>
      </c>
      <c r="K90" s="26">
        <f>SUM(K91+K97)</f>
        <v>1900</v>
      </c>
      <c r="L90" s="26">
        <f>SUM(L91+L97)</f>
        <v>1900</v>
      </c>
    </row>
    <row r="91" spans="1:12" ht="20.25" customHeight="1" x14ac:dyDescent="0.25">
      <c r="A91" s="125">
        <v>1</v>
      </c>
      <c r="B91" s="64"/>
      <c r="C91" s="135" t="s">
        <v>52</v>
      </c>
      <c r="D91" s="136">
        <v>630</v>
      </c>
      <c r="E91" s="112" t="s">
        <v>24</v>
      </c>
      <c r="F91" s="43">
        <f>SUM(F92:F96)</f>
        <v>1524.93</v>
      </c>
      <c r="G91" s="43">
        <f t="shared" ref="G91:L91" si="14">SUM(G92:G96)</f>
        <v>1836.9499999999998</v>
      </c>
      <c r="H91" s="43">
        <f t="shared" si="14"/>
        <v>1765</v>
      </c>
      <c r="I91" s="43">
        <f t="shared" si="14"/>
        <v>5023.6000000000004</v>
      </c>
      <c r="J91" s="42">
        <f t="shared" si="14"/>
        <v>1800</v>
      </c>
      <c r="K91" s="43">
        <f t="shared" si="14"/>
        <v>1800</v>
      </c>
      <c r="L91" s="43">
        <f t="shared" si="14"/>
        <v>1800</v>
      </c>
    </row>
    <row r="92" spans="1:12" ht="16.5" hidden="1" customHeight="1" x14ac:dyDescent="0.25">
      <c r="A92" s="85">
        <v>1</v>
      </c>
      <c r="B92" s="2">
        <v>41</v>
      </c>
      <c r="C92" s="32" t="s">
        <v>52</v>
      </c>
      <c r="D92" s="14">
        <v>633004</v>
      </c>
      <c r="E92" s="8" t="s">
        <v>110</v>
      </c>
      <c r="F92" s="43">
        <v>94.93</v>
      </c>
      <c r="G92" s="43">
        <v>0</v>
      </c>
      <c r="H92" s="43">
        <v>0</v>
      </c>
      <c r="I92" s="43">
        <v>0</v>
      </c>
      <c r="J92" s="42">
        <v>0</v>
      </c>
      <c r="K92" s="43">
        <v>0</v>
      </c>
      <c r="L92" s="43">
        <v>0</v>
      </c>
    </row>
    <row r="93" spans="1:12" ht="10.5" hidden="1" customHeight="1" x14ac:dyDescent="0.25">
      <c r="A93" s="86">
        <v>1</v>
      </c>
      <c r="B93" s="2">
        <v>41</v>
      </c>
      <c r="C93" s="32" t="s">
        <v>52</v>
      </c>
      <c r="D93" s="14">
        <v>633015</v>
      </c>
      <c r="E93" s="8" t="s">
        <v>80</v>
      </c>
      <c r="F93" s="43">
        <v>30</v>
      </c>
      <c r="G93" s="43">
        <v>0</v>
      </c>
      <c r="H93" s="43">
        <v>0</v>
      </c>
      <c r="I93" s="43">
        <v>0</v>
      </c>
      <c r="J93" s="42">
        <v>100</v>
      </c>
      <c r="K93" s="43">
        <v>100</v>
      </c>
      <c r="L93" s="43">
        <v>100</v>
      </c>
    </row>
    <row r="94" spans="1:12" ht="24.75" hidden="1" customHeight="1" x14ac:dyDescent="0.25">
      <c r="A94" s="91">
        <v>1</v>
      </c>
      <c r="B94" s="2">
        <v>41</v>
      </c>
      <c r="C94" s="32" t="s">
        <v>52</v>
      </c>
      <c r="D94" s="14">
        <v>633</v>
      </c>
      <c r="E94" s="8" t="s">
        <v>157</v>
      </c>
      <c r="F94" s="43">
        <v>0</v>
      </c>
      <c r="G94" s="43">
        <v>355.85</v>
      </c>
      <c r="H94" s="43">
        <v>75</v>
      </c>
      <c r="I94" s="43">
        <v>93.6</v>
      </c>
      <c r="J94" s="42">
        <v>0</v>
      </c>
      <c r="K94" s="43">
        <v>0</v>
      </c>
      <c r="L94" s="43">
        <v>0</v>
      </c>
    </row>
    <row r="95" spans="1:12" ht="18" hidden="1" customHeight="1" x14ac:dyDescent="0.25">
      <c r="A95" s="92">
        <v>1</v>
      </c>
      <c r="B95" s="2">
        <v>71</v>
      </c>
      <c r="C95" s="2" t="s">
        <v>52</v>
      </c>
      <c r="D95" s="111">
        <v>633</v>
      </c>
      <c r="E95" s="8" t="s">
        <v>109</v>
      </c>
      <c r="F95" s="43">
        <v>1400</v>
      </c>
      <c r="G95" s="43">
        <v>1481.1</v>
      </c>
      <c r="H95" s="43">
        <v>1400</v>
      </c>
      <c r="I95" s="43">
        <v>1400</v>
      </c>
      <c r="J95" s="42">
        <v>1400</v>
      </c>
      <c r="K95" s="43">
        <v>1400</v>
      </c>
      <c r="L95" s="43">
        <v>1400</v>
      </c>
    </row>
    <row r="96" spans="1:12" ht="13.5" hidden="1" customHeight="1" x14ac:dyDescent="0.25">
      <c r="A96" s="92">
        <v>1</v>
      </c>
      <c r="B96" s="2">
        <v>41</v>
      </c>
      <c r="C96" s="2" t="s">
        <v>52</v>
      </c>
      <c r="D96" s="111">
        <v>634</v>
      </c>
      <c r="E96" s="8" t="s">
        <v>173</v>
      </c>
      <c r="F96" s="43">
        <v>0</v>
      </c>
      <c r="G96" s="43">
        <v>0</v>
      </c>
      <c r="H96" s="43">
        <v>290</v>
      </c>
      <c r="I96" s="43">
        <v>3530</v>
      </c>
      <c r="J96" s="42">
        <v>300</v>
      </c>
      <c r="K96" s="43">
        <v>300</v>
      </c>
      <c r="L96" s="43">
        <v>300</v>
      </c>
    </row>
    <row r="97" spans="1:12" ht="14.25" customHeight="1" x14ac:dyDescent="0.25">
      <c r="A97" s="119">
        <v>1</v>
      </c>
      <c r="B97" s="2"/>
      <c r="C97" s="2" t="s">
        <v>52</v>
      </c>
      <c r="D97" s="73">
        <v>640</v>
      </c>
      <c r="E97" s="166" t="s">
        <v>49</v>
      </c>
      <c r="F97" s="43">
        <f>SUM(F98)</f>
        <v>0</v>
      </c>
      <c r="G97" s="43">
        <f t="shared" ref="G97:L97" si="15">SUM(G98)</f>
        <v>100</v>
      </c>
      <c r="H97" s="43">
        <f t="shared" si="15"/>
        <v>0</v>
      </c>
      <c r="I97" s="43">
        <f t="shared" si="15"/>
        <v>100</v>
      </c>
      <c r="J97" s="42">
        <f t="shared" si="15"/>
        <v>100</v>
      </c>
      <c r="K97" s="43">
        <f t="shared" si="15"/>
        <v>100</v>
      </c>
      <c r="L97" s="43">
        <f t="shared" si="15"/>
        <v>100</v>
      </c>
    </row>
    <row r="98" spans="1:12" ht="21.75" hidden="1" customHeight="1" x14ac:dyDescent="0.25">
      <c r="A98" s="89">
        <v>1</v>
      </c>
      <c r="B98" s="2">
        <v>41</v>
      </c>
      <c r="C98" s="2" t="s">
        <v>52</v>
      </c>
      <c r="D98" s="14">
        <v>642006</v>
      </c>
      <c r="E98" s="8" t="s">
        <v>158</v>
      </c>
      <c r="F98" s="72" t="s">
        <v>171</v>
      </c>
      <c r="G98" s="72">
        <v>100</v>
      </c>
      <c r="H98" s="2" t="s">
        <v>171</v>
      </c>
      <c r="I98" s="2">
        <v>100</v>
      </c>
      <c r="J98" s="79">
        <v>100</v>
      </c>
      <c r="K98" s="2">
        <v>100</v>
      </c>
      <c r="L98" s="2">
        <v>100</v>
      </c>
    </row>
    <row r="99" spans="1:12" ht="15.75" thickBot="1" x14ac:dyDescent="0.3">
      <c r="A99" s="89"/>
      <c r="B99" s="20"/>
      <c r="C99" s="75"/>
      <c r="D99" s="21"/>
      <c r="E99" s="22"/>
      <c r="F99" s="70"/>
      <c r="G99" s="70"/>
      <c r="H99" s="20"/>
      <c r="I99" s="20"/>
      <c r="J99" s="105"/>
      <c r="K99" s="20"/>
      <c r="L99" s="20"/>
    </row>
    <row r="100" spans="1:12" ht="15.75" thickBot="1" x14ac:dyDescent="0.3">
      <c r="A100" s="27">
        <v>1</v>
      </c>
      <c r="B100" s="29"/>
      <c r="C100" s="33" t="s">
        <v>111</v>
      </c>
      <c r="D100" s="29"/>
      <c r="E100" s="25" t="s">
        <v>112</v>
      </c>
      <c r="F100" s="26">
        <f>SUM(F101+F102)</f>
        <v>32138.26</v>
      </c>
      <c r="G100" s="26">
        <f t="shared" ref="G100:L100" si="16">SUM(G101+G102)</f>
        <v>12146.21</v>
      </c>
      <c r="H100" s="26">
        <f t="shared" si="16"/>
        <v>10600</v>
      </c>
      <c r="I100" s="26">
        <f t="shared" si="16"/>
        <v>17450</v>
      </c>
      <c r="J100" s="83">
        <f t="shared" si="16"/>
        <v>9800</v>
      </c>
      <c r="K100" s="26">
        <f t="shared" si="16"/>
        <v>9800</v>
      </c>
      <c r="L100" s="84">
        <f t="shared" si="16"/>
        <v>9800</v>
      </c>
    </row>
    <row r="101" spans="1:12" x14ac:dyDescent="0.25">
      <c r="A101" s="125">
        <v>1</v>
      </c>
      <c r="B101" s="34"/>
      <c r="C101" s="37" t="s">
        <v>111</v>
      </c>
      <c r="D101" s="3">
        <v>620</v>
      </c>
      <c r="E101" s="112" t="s">
        <v>15</v>
      </c>
      <c r="F101" s="3">
        <v>151.1</v>
      </c>
      <c r="G101" s="3">
        <v>186.48</v>
      </c>
      <c r="H101" s="137">
        <v>0</v>
      </c>
      <c r="I101" s="137">
        <v>0</v>
      </c>
      <c r="J101" s="109">
        <v>0</v>
      </c>
      <c r="K101" s="137">
        <v>0</v>
      </c>
      <c r="L101" s="137">
        <v>0</v>
      </c>
    </row>
    <row r="102" spans="1:12" x14ac:dyDescent="0.25">
      <c r="A102" s="119">
        <v>1</v>
      </c>
      <c r="B102" s="8"/>
      <c r="C102" s="2" t="s">
        <v>111</v>
      </c>
      <c r="D102" s="4">
        <v>630</v>
      </c>
      <c r="E102" s="114" t="s">
        <v>24</v>
      </c>
      <c r="F102" s="6">
        <f>SUM(F103:F109)</f>
        <v>31987.16</v>
      </c>
      <c r="G102" s="6">
        <f>SUM(G103:G109)</f>
        <v>11959.73</v>
      </c>
      <c r="H102" s="6">
        <f>SUM(H103:H109)</f>
        <v>10600</v>
      </c>
      <c r="I102" s="6">
        <f t="shared" ref="I102:L102" si="17">SUM(I103:I109)</f>
        <v>17450</v>
      </c>
      <c r="J102" s="7">
        <f t="shared" si="17"/>
        <v>9800</v>
      </c>
      <c r="K102" s="6">
        <f t="shared" si="17"/>
        <v>9800</v>
      </c>
      <c r="L102" s="6">
        <f t="shared" si="17"/>
        <v>9800</v>
      </c>
    </row>
    <row r="103" spans="1:12" hidden="1" x14ac:dyDescent="0.25">
      <c r="A103" s="93">
        <v>1</v>
      </c>
      <c r="B103" s="8">
        <v>41</v>
      </c>
      <c r="C103" s="8" t="s">
        <v>111</v>
      </c>
      <c r="D103" s="2">
        <v>633004</v>
      </c>
      <c r="E103" s="115" t="s">
        <v>116</v>
      </c>
      <c r="F103" s="11">
        <v>250</v>
      </c>
      <c r="G103" s="11">
        <v>900</v>
      </c>
      <c r="H103" s="5">
        <v>0</v>
      </c>
      <c r="I103" s="6">
        <v>0</v>
      </c>
      <c r="J103" s="7">
        <v>0</v>
      </c>
      <c r="K103" s="6">
        <v>0</v>
      </c>
      <c r="L103" s="6">
        <v>0</v>
      </c>
    </row>
    <row r="104" spans="1:12" hidden="1" x14ac:dyDescent="0.25">
      <c r="A104" s="85">
        <v>1</v>
      </c>
      <c r="B104" s="2">
        <v>41</v>
      </c>
      <c r="C104" s="8" t="s">
        <v>111</v>
      </c>
      <c r="D104" s="14">
        <v>633006</v>
      </c>
      <c r="E104" s="8" t="s">
        <v>27</v>
      </c>
      <c r="F104" s="11">
        <v>970.4</v>
      </c>
      <c r="G104" s="11">
        <v>1366.22</v>
      </c>
      <c r="H104" s="38">
        <v>2300</v>
      </c>
      <c r="I104" s="11">
        <v>1500</v>
      </c>
      <c r="J104" s="13">
        <v>2300</v>
      </c>
      <c r="K104" s="11">
        <v>2300</v>
      </c>
      <c r="L104" s="11">
        <v>2300</v>
      </c>
    </row>
    <row r="105" spans="1:12" ht="14.25" customHeight="1" x14ac:dyDescent="0.25">
      <c r="A105" s="85">
        <v>1</v>
      </c>
      <c r="B105" s="2">
        <v>41</v>
      </c>
      <c r="C105" s="8" t="s">
        <v>111</v>
      </c>
      <c r="D105" s="14">
        <v>633015</v>
      </c>
      <c r="E105" s="8" t="s">
        <v>115</v>
      </c>
      <c r="F105" s="11">
        <v>988.76</v>
      </c>
      <c r="G105" s="11">
        <v>891.63</v>
      </c>
      <c r="H105" s="38">
        <v>500</v>
      </c>
      <c r="I105" s="11">
        <v>1500</v>
      </c>
      <c r="J105" s="13">
        <v>1500</v>
      </c>
      <c r="K105" s="11">
        <v>1500</v>
      </c>
      <c r="L105" s="11">
        <v>1500</v>
      </c>
    </row>
    <row r="106" spans="1:12" ht="0.75" customHeight="1" x14ac:dyDescent="0.25">
      <c r="A106" s="85">
        <v>1</v>
      </c>
      <c r="B106" s="2">
        <v>111</v>
      </c>
      <c r="C106" s="8" t="s">
        <v>111</v>
      </c>
      <c r="D106" s="14">
        <v>633015</v>
      </c>
      <c r="E106" s="8" t="s">
        <v>114</v>
      </c>
      <c r="F106" s="11">
        <v>75.27</v>
      </c>
      <c r="G106" s="11">
        <v>0</v>
      </c>
      <c r="H106" s="38">
        <v>0</v>
      </c>
      <c r="I106" s="11"/>
      <c r="J106" s="13"/>
      <c r="K106" s="11"/>
      <c r="L106" s="11"/>
    </row>
    <row r="107" spans="1:12" ht="18" hidden="1" customHeight="1" x14ac:dyDescent="0.25">
      <c r="A107" s="85">
        <v>1</v>
      </c>
      <c r="B107" s="2">
        <v>41</v>
      </c>
      <c r="C107" s="8" t="s">
        <v>111</v>
      </c>
      <c r="D107" s="14">
        <v>635004</v>
      </c>
      <c r="E107" s="8" t="s">
        <v>113</v>
      </c>
      <c r="F107" s="11">
        <v>160</v>
      </c>
      <c r="G107" s="11">
        <v>0</v>
      </c>
      <c r="H107" s="38">
        <v>0</v>
      </c>
      <c r="I107" s="11"/>
      <c r="J107" s="13"/>
      <c r="K107" s="11"/>
      <c r="L107" s="11"/>
    </row>
    <row r="108" spans="1:12" ht="42.75" hidden="1" customHeight="1" x14ac:dyDescent="0.25">
      <c r="A108" s="85">
        <v>1</v>
      </c>
      <c r="B108" s="2">
        <v>41</v>
      </c>
      <c r="C108" s="8" t="s">
        <v>111</v>
      </c>
      <c r="D108" s="14">
        <v>635006</v>
      </c>
      <c r="E108" s="8" t="s">
        <v>53</v>
      </c>
      <c r="F108" s="11">
        <v>28738.63</v>
      </c>
      <c r="G108" s="11">
        <v>8100.88</v>
      </c>
      <c r="H108" s="38">
        <v>7800</v>
      </c>
      <c r="I108" s="11">
        <v>14450</v>
      </c>
      <c r="J108" s="13">
        <v>6000</v>
      </c>
      <c r="K108" s="11">
        <v>6000</v>
      </c>
      <c r="L108" s="11">
        <v>6000</v>
      </c>
    </row>
    <row r="109" spans="1:12" ht="33" hidden="1" customHeight="1" x14ac:dyDescent="0.25">
      <c r="A109" s="80">
        <v>1</v>
      </c>
      <c r="B109" s="2">
        <v>41</v>
      </c>
      <c r="C109" s="8" t="s">
        <v>111</v>
      </c>
      <c r="D109" s="14">
        <v>637027</v>
      </c>
      <c r="E109" s="8" t="s">
        <v>48</v>
      </c>
      <c r="F109" s="36">
        <v>804.1</v>
      </c>
      <c r="G109" s="36">
        <v>701</v>
      </c>
      <c r="H109" s="38">
        <v>0</v>
      </c>
      <c r="I109" s="36">
        <v>0</v>
      </c>
      <c r="J109" s="13">
        <v>0</v>
      </c>
      <c r="K109" s="11">
        <v>0</v>
      </c>
      <c r="L109" s="11">
        <v>0</v>
      </c>
    </row>
    <row r="110" spans="1:12" ht="15.75" thickBot="1" x14ac:dyDescent="0.3">
      <c r="A110" s="92"/>
      <c r="B110" s="22"/>
      <c r="C110" s="22"/>
      <c r="D110" s="22"/>
      <c r="E110" s="22"/>
      <c r="F110" s="15"/>
      <c r="G110" s="15"/>
      <c r="H110" s="53"/>
      <c r="I110" s="15"/>
      <c r="J110" s="16"/>
      <c r="K110" s="15"/>
      <c r="L110" s="15"/>
    </row>
    <row r="111" spans="1:12" ht="15.75" thickBot="1" x14ac:dyDescent="0.3">
      <c r="A111" s="27">
        <v>1</v>
      </c>
      <c r="B111" s="23"/>
      <c r="C111" s="33" t="s">
        <v>54</v>
      </c>
      <c r="D111" s="23"/>
      <c r="E111" s="25" t="s">
        <v>55</v>
      </c>
      <c r="F111" s="26">
        <f>SUM(F112+F114)</f>
        <v>16291.16</v>
      </c>
      <c r="G111" s="26">
        <f>SUM(G112+G114)</f>
        <v>17091.989999999998</v>
      </c>
      <c r="H111" s="26">
        <f>SUM(H112+H114)</f>
        <v>13000</v>
      </c>
      <c r="I111" s="26">
        <f t="shared" ref="I111:L111" si="18">SUM(I112+I114)</f>
        <v>13350</v>
      </c>
      <c r="J111" s="83">
        <f t="shared" si="18"/>
        <v>13470</v>
      </c>
      <c r="K111" s="26">
        <f t="shared" si="18"/>
        <v>13470</v>
      </c>
      <c r="L111" s="84">
        <f t="shared" si="18"/>
        <v>13470</v>
      </c>
    </row>
    <row r="112" spans="1:12" x14ac:dyDescent="0.25">
      <c r="A112" s="125">
        <v>1</v>
      </c>
      <c r="B112" s="37"/>
      <c r="C112" s="37" t="s">
        <v>54</v>
      </c>
      <c r="D112" s="3">
        <v>620</v>
      </c>
      <c r="E112" s="112" t="s">
        <v>15</v>
      </c>
      <c r="F112" s="35">
        <f>SUM(F113)</f>
        <v>0</v>
      </c>
      <c r="G112" s="35">
        <f>SUM(G113)</f>
        <v>0</v>
      </c>
      <c r="H112" s="31">
        <v>0</v>
      </c>
      <c r="I112" s="35">
        <v>0</v>
      </c>
      <c r="J112" s="1">
        <v>0</v>
      </c>
      <c r="K112" s="35">
        <v>0</v>
      </c>
      <c r="L112" s="35">
        <v>0</v>
      </c>
    </row>
    <row r="113" spans="1:12" hidden="1" x14ac:dyDescent="0.25">
      <c r="A113" s="80">
        <v>1</v>
      </c>
      <c r="B113" s="2">
        <v>41</v>
      </c>
      <c r="C113" s="2" t="s">
        <v>54</v>
      </c>
      <c r="D113" s="2" t="s">
        <v>23</v>
      </c>
      <c r="E113" s="111" t="s">
        <v>56</v>
      </c>
      <c r="F113" s="11">
        <v>0</v>
      </c>
      <c r="G113" s="11">
        <v>0</v>
      </c>
      <c r="H113" s="38">
        <v>0</v>
      </c>
      <c r="I113" s="11">
        <v>0</v>
      </c>
      <c r="J113" s="13">
        <v>0</v>
      </c>
      <c r="K113" s="11">
        <v>0</v>
      </c>
      <c r="L113" s="11">
        <v>0</v>
      </c>
    </row>
    <row r="114" spans="1:12" ht="15" customHeight="1" x14ac:dyDescent="0.25">
      <c r="A114" s="80"/>
      <c r="B114" s="2"/>
      <c r="C114" s="2" t="s">
        <v>54</v>
      </c>
      <c r="D114" s="4">
        <v>630</v>
      </c>
      <c r="E114" s="110" t="s">
        <v>24</v>
      </c>
      <c r="F114" s="6">
        <f>SUM(F116:F121)</f>
        <v>16291.16</v>
      </c>
      <c r="G114" s="6">
        <f t="shared" ref="G114:L114" si="19">SUM(G115:G121)</f>
        <v>17091.989999999998</v>
      </c>
      <c r="H114" s="6">
        <f t="shared" si="19"/>
        <v>13000</v>
      </c>
      <c r="I114" s="6">
        <f t="shared" si="19"/>
        <v>13350</v>
      </c>
      <c r="J114" s="7">
        <f t="shared" si="19"/>
        <v>13470</v>
      </c>
      <c r="K114" s="6">
        <f t="shared" si="19"/>
        <v>13470</v>
      </c>
      <c r="L114" s="6">
        <f t="shared" si="19"/>
        <v>13470</v>
      </c>
    </row>
    <row r="115" spans="1:12" ht="15" hidden="1" customHeight="1" x14ac:dyDescent="0.25">
      <c r="A115" s="80">
        <v>1</v>
      </c>
      <c r="B115" s="2">
        <v>41</v>
      </c>
      <c r="C115" s="2" t="s">
        <v>54</v>
      </c>
      <c r="D115" s="2">
        <v>632001</v>
      </c>
      <c r="E115" s="8" t="s">
        <v>159</v>
      </c>
      <c r="F115" s="11">
        <v>0</v>
      </c>
      <c r="G115" s="11">
        <v>10</v>
      </c>
      <c r="H115" s="5">
        <v>0</v>
      </c>
      <c r="I115" s="11">
        <v>120</v>
      </c>
      <c r="J115" s="7">
        <v>120</v>
      </c>
      <c r="K115" s="6">
        <v>120</v>
      </c>
      <c r="L115" s="6">
        <v>120</v>
      </c>
    </row>
    <row r="116" spans="1:12" ht="18.75" hidden="1" customHeight="1" x14ac:dyDescent="0.25">
      <c r="A116" s="80">
        <v>1</v>
      </c>
      <c r="B116" s="2">
        <v>41</v>
      </c>
      <c r="C116" s="2" t="s">
        <v>54</v>
      </c>
      <c r="D116" s="14">
        <v>633004</v>
      </c>
      <c r="E116" s="8" t="s">
        <v>97</v>
      </c>
      <c r="F116" s="11">
        <v>1142.4000000000001</v>
      </c>
      <c r="G116" s="11">
        <v>0</v>
      </c>
      <c r="H116" s="38">
        <v>0</v>
      </c>
      <c r="I116" s="11">
        <v>0</v>
      </c>
      <c r="J116" s="13"/>
      <c r="K116" s="11"/>
      <c r="L116" s="11"/>
    </row>
    <row r="117" spans="1:12" ht="18.75" hidden="1" customHeight="1" x14ac:dyDescent="0.25">
      <c r="A117" s="80">
        <v>1</v>
      </c>
      <c r="B117" s="2">
        <v>41</v>
      </c>
      <c r="C117" s="2" t="s">
        <v>54</v>
      </c>
      <c r="D117" s="14">
        <v>633006</v>
      </c>
      <c r="E117" s="8" t="s">
        <v>27</v>
      </c>
      <c r="F117" s="11">
        <v>580</v>
      </c>
      <c r="G117" s="11">
        <v>555</v>
      </c>
      <c r="H117" s="38">
        <v>0</v>
      </c>
      <c r="I117" s="11">
        <v>0</v>
      </c>
      <c r="J117" s="13">
        <v>250</v>
      </c>
      <c r="K117" s="11">
        <v>250</v>
      </c>
      <c r="L117" s="11">
        <v>250</v>
      </c>
    </row>
    <row r="118" spans="1:12" ht="18.75" hidden="1" customHeight="1" x14ac:dyDescent="0.25">
      <c r="A118" s="80">
        <v>1</v>
      </c>
      <c r="B118" s="2">
        <v>111</v>
      </c>
      <c r="C118" s="2" t="s">
        <v>54</v>
      </c>
      <c r="D118" s="14">
        <v>637004</v>
      </c>
      <c r="E118" s="8" t="s">
        <v>41</v>
      </c>
      <c r="F118" s="11">
        <v>70.08</v>
      </c>
      <c r="G118" s="11">
        <v>13210.23</v>
      </c>
      <c r="H118" s="38">
        <v>0</v>
      </c>
      <c r="I118" s="11">
        <v>0</v>
      </c>
      <c r="J118" s="13"/>
      <c r="K118" s="11"/>
      <c r="L118" s="11"/>
    </row>
    <row r="119" spans="1:12" ht="16.5" hidden="1" customHeight="1" x14ac:dyDescent="0.25">
      <c r="A119" s="80">
        <v>1</v>
      </c>
      <c r="B119" s="2">
        <v>41</v>
      </c>
      <c r="C119" s="2" t="s">
        <v>54</v>
      </c>
      <c r="D119" s="14">
        <v>637004</v>
      </c>
      <c r="E119" s="8" t="s">
        <v>41</v>
      </c>
      <c r="F119" s="11">
        <v>11382.72</v>
      </c>
      <c r="G119" s="11">
        <v>0</v>
      </c>
      <c r="H119" s="38">
        <v>11000</v>
      </c>
      <c r="I119" s="11">
        <v>11950</v>
      </c>
      <c r="J119" s="13">
        <v>11100</v>
      </c>
      <c r="K119" s="11">
        <v>11100</v>
      </c>
      <c r="L119" s="11">
        <v>11100</v>
      </c>
    </row>
    <row r="120" spans="1:12" ht="18.75" hidden="1" customHeight="1" x14ac:dyDescent="0.25">
      <c r="A120" s="80">
        <v>1</v>
      </c>
      <c r="B120" s="2">
        <v>41</v>
      </c>
      <c r="C120" s="2" t="s">
        <v>54</v>
      </c>
      <c r="D120" s="14">
        <v>637005</v>
      </c>
      <c r="E120" s="8" t="s">
        <v>160</v>
      </c>
      <c r="F120" s="11">
        <v>0</v>
      </c>
      <c r="G120" s="11">
        <v>1162</v>
      </c>
      <c r="H120" s="38">
        <v>0</v>
      </c>
      <c r="I120" s="11">
        <v>0</v>
      </c>
      <c r="J120" s="13">
        <v>0</v>
      </c>
      <c r="K120" s="11">
        <v>0</v>
      </c>
      <c r="L120" s="11">
        <v>0</v>
      </c>
    </row>
    <row r="121" spans="1:12" ht="24.75" hidden="1" customHeight="1" x14ac:dyDescent="0.25">
      <c r="A121" s="80">
        <v>1</v>
      </c>
      <c r="B121" s="2">
        <v>41</v>
      </c>
      <c r="C121" s="2" t="s">
        <v>54</v>
      </c>
      <c r="D121" s="14">
        <v>637012</v>
      </c>
      <c r="E121" s="8" t="s">
        <v>44</v>
      </c>
      <c r="F121" s="11">
        <v>3115.96</v>
      </c>
      <c r="G121" s="11">
        <v>2154.7600000000002</v>
      </c>
      <c r="H121" s="38">
        <v>2000</v>
      </c>
      <c r="I121" s="11">
        <v>1280</v>
      </c>
      <c r="J121" s="13">
        <v>2000</v>
      </c>
      <c r="K121" s="11">
        <v>2000</v>
      </c>
      <c r="L121" s="11">
        <v>2000</v>
      </c>
    </row>
    <row r="122" spans="1:12" ht="15.75" thickBot="1" x14ac:dyDescent="0.3">
      <c r="A122" s="138"/>
      <c r="B122" s="139"/>
      <c r="C122" s="139"/>
      <c r="D122" s="139"/>
      <c r="E122" s="139"/>
      <c r="F122" s="139"/>
      <c r="G122" s="139"/>
      <c r="H122" s="139"/>
      <c r="I122" s="139"/>
      <c r="J122" s="108"/>
      <c r="K122" s="139"/>
      <c r="L122" s="139"/>
    </row>
    <row r="123" spans="1:12" ht="15.75" thickBot="1" x14ac:dyDescent="0.3">
      <c r="A123" s="27">
        <v>1</v>
      </c>
      <c r="B123" s="23"/>
      <c r="C123" s="33" t="s">
        <v>117</v>
      </c>
      <c r="D123" s="23"/>
      <c r="E123" s="26" t="s">
        <v>118</v>
      </c>
      <c r="F123" s="26">
        <f>SUM(F124)</f>
        <v>6050.32</v>
      </c>
      <c r="G123" s="26">
        <f>SUM(G124)</f>
        <v>17126.68</v>
      </c>
      <c r="H123" s="26">
        <f>SUM(H124)</f>
        <v>17200</v>
      </c>
      <c r="I123" s="26">
        <f t="shared" ref="I123:L123" si="20">SUM(I124)</f>
        <v>5790</v>
      </c>
      <c r="J123" s="83">
        <f t="shared" si="20"/>
        <v>7350</v>
      </c>
      <c r="K123" s="26">
        <f t="shared" si="20"/>
        <v>7350</v>
      </c>
      <c r="L123" s="84">
        <f t="shared" si="20"/>
        <v>7350</v>
      </c>
    </row>
    <row r="124" spans="1:12" x14ac:dyDescent="0.25">
      <c r="A124" s="125">
        <v>1</v>
      </c>
      <c r="B124" s="37"/>
      <c r="C124" s="37" t="s">
        <v>117</v>
      </c>
      <c r="D124" s="3">
        <v>630</v>
      </c>
      <c r="E124" s="113" t="s">
        <v>24</v>
      </c>
      <c r="F124" s="35">
        <f>SUM(F125:F129)</f>
        <v>6050.32</v>
      </c>
      <c r="G124" s="35">
        <f>SUM(G125:G129)</f>
        <v>17126.68</v>
      </c>
      <c r="H124" s="35">
        <f>SUM(H125:H129)</f>
        <v>17200</v>
      </c>
      <c r="I124" s="35">
        <f t="shared" ref="I124:L124" si="21">SUM(I125:I129)</f>
        <v>5790</v>
      </c>
      <c r="J124" s="1">
        <f t="shared" si="21"/>
        <v>7350</v>
      </c>
      <c r="K124" s="35">
        <f t="shared" si="21"/>
        <v>7350</v>
      </c>
      <c r="L124" s="35">
        <f t="shared" si="21"/>
        <v>7350</v>
      </c>
    </row>
    <row r="125" spans="1:12" hidden="1" x14ac:dyDescent="0.25">
      <c r="A125" s="80">
        <v>1</v>
      </c>
      <c r="B125" s="2">
        <v>41</v>
      </c>
      <c r="C125" s="2" t="s">
        <v>117</v>
      </c>
      <c r="D125" s="14">
        <v>633006</v>
      </c>
      <c r="E125" s="8" t="s">
        <v>27</v>
      </c>
      <c r="F125" s="11">
        <v>2281.59</v>
      </c>
      <c r="G125" s="11">
        <v>2885.65</v>
      </c>
      <c r="H125" s="38">
        <v>3000</v>
      </c>
      <c r="I125" s="11">
        <v>1600</v>
      </c>
      <c r="J125" s="13">
        <v>3000</v>
      </c>
      <c r="K125" s="11">
        <v>3000</v>
      </c>
      <c r="L125" s="11">
        <v>3000</v>
      </c>
    </row>
    <row r="126" spans="1:12" ht="13.5" hidden="1" customHeight="1" x14ac:dyDescent="0.25">
      <c r="A126" s="80">
        <v>1</v>
      </c>
      <c r="B126" s="2">
        <v>111</v>
      </c>
      <c r="C126" s="2" t="s">
        <v>117</v>
      </c>
      <c r="D126" s="14">
        <v>633015</v>
      </c>
      <c r="E126" s="8" t="s">
        <v>27</v>
      </c>
      <c r="F126" s="11">
        <v>0</v>
      </c>
      <c r="G126" s="11">
        <v>78.81</v>
      </c>
      <c r="H126" s="38">
        <v>0</v>
      </c>
      <c r="I126" s="11">
        <v>0</v>
      </c>
      <c r="J126" s="13">
        <v>0</v>
      </c>
      <c r="K126" s="11">
        <v>0</v>
      </c>
      <c r="L126" s="11">
        <v>0</v>
      </c>
    </row>
    <row r="127" spans="1:12" ht="14.25" hidden="1" customHeight="1" x14ac:dyDescent="0.25">
      <c r="A127" s="80">
        <v>1</v>
      </c>
      <c r="B127" s="2">
        <v>41</v>
      </c>
      <c r="C127" s="2" t="s">
        <v>117</v>
      </c>
      <c r="D127" s="14">
        <v>633015</v>
      </c>
      <c r="E127" s="8" t="s">
        <v>119</v>
      </c>
      <c r="F127" s="11">
        <v>428.73</v>
      </c>
      <c r="G127" s="11">
        <v>218.06</v>
      </c>
      <c r="H127" s="38">
        <v>500</v>
      </c>
      <c r="I127" s="11">
        <v>690</v>
      </c>
      <c r="J127" s="13">
        <v>650</v>
      </c>
      <c r="K127" s="38">
        <v>650</v>
      </c>
      <c r="L127" s="38">
        <v>650</v>
      </c>
    </row>
    <row r="128" spans="1:12" ht="15" hidden="1" customHeight="1" x14ac:dyDescent="0.25">
      <c r="A128" s="80">
        <v>1</v>
      </c>
      <c r="B128" s="2">
        <v>41</v>
      </c>
      <c r="C128" s="2" t="s">
        <v>117</v>
      </c>
      <c r="D128" s="14">
        <v>635006</v>
      </c>
      <c r="E128" s="8" t="s">
        <v>161</v>
      </c>
      <c r="F128" s="11"/>
      <c r="G128" s="11">
        <v>12594.16</v>
      </c>
      <c r="H128" s="38">
        <v>13000</v>
      </c>
      <c r="I128" s="11">
        <v>2800</v>
      </c>
      <c r="J128" s="13">
        <v>3000</v>
      </c>
      <c r="K128" s="38">
        <v>3000</v>
      </c>
      <c r="L128" s="38">
        <v>3000</v>
      </c>
    </row>
    <row r="129" spans="1:12" ht="28.5" hidden="1" customHeight="1" x14ac:dyDescent="0.25">
      <c r="A129" s="80">
        <v>1</v>
      </c>
      <c r="B129" s="2">
        <v>41</v>
      </c>
      <c r="C129" s="2" t="s">
        <v>117</v>
      </c>
      <c r="D129" s="14">
        <v>637004</v>
      </c>
      <c r="E129" s="8" t="s">
        <v>41</v>
      </c>
      <c r="F129" s="11">
        <v>3340</v>
      </c>
      <c r="G129" s="11">
        <v>1350</v>
      </c>
      <c r="H129" s="38">
        <v>700</v>
      </c>
      <c r="I129" s="38">
        <v>700</v>
      </c>
      <c r="J129" s="13">
        <v>700</v>
      </c>
      <c r="K129" s="38">
        <v>700</v>
      </c>
      <c r="L129" s="38">
        <v>700</v>
      </c>
    </row>
    <row r="130" spans="1:12" ht="15.75" thickBot="1" x14ac:dyDescent="0.3">
      <c r="A130" s="89"/>
      <c r="B130" s="20"/>
      <c r="C130" s="20"/>
      <c r="D130" s="21"/>
      <c r="E130" s="22"/>
      <c r="F130" s="15"/>
      <c r="G130" s="15"/>
      <c r="H130" s="53"/>
      <c r="I130" s="53"/>
      <c r="J130" s="16"/>
      <c r="K130" s="53"/>
      <c r="L130" s="53"/>
    </row>
    <row r="131" spans="1:12" ht="15.75" thickBot="1" x14ac:dyDescent="0.3">
      <c r="A131" s="27">
        <v>1</v>
      </c>
      <c r="B131" s="29"/>
      <c r="C131" s="28" t="s">
        <v>57</v>
      </c>
      <c r="D131" s="33"/>
      <c r="E131" s="25" t="s">
        <v>58</v>
      </c>
      <c r="F131" s="26">
        <f>SUM(F132)</f>
        <v>4857.09</v>
      </c>
      <c r="G131" s="26">
        <f>SUM(G132)</f>
        <v>4829.34</v>
      </c>
      <c r="H131" s="26">
        <f>SUM(H132)</f>
        <v>4100</v>
      </c>
      <c r="I131" s="26">
        <f t="shared" ref="I131:L131" si="22">SUM(I132)</f>
        <v>8500</v>
      </c>
      <c r="J131" s="83">
        <f t="shared" si="22"/>
        <v>6300</v>
      </c>
      <c r="K131" s="26">
        <f t="shared" si="22"/>
        <v>6300</v>
      </c>
      <c r="L131" s="84">
        <f t="shared" si="22"/>
        <v>6300</v>
      </c>
    </row>
    <row r="132" spans="1:12" ht="24" customHeight="1" x14ac:dyDescent="0.25">
      <c r="A132" s="125">
        <v>1</v>
      </c>
      <c r="B132" s="37"/>
      <c r="C132" s="71" t="s">
        <v>57</v>
      </c>
      <c r="D132" s="3">
        <v>630</v>
      </c>
      <c r="E132" s="112" t="s">
        <v>24</v>
      </c>
      <c r="F132" s="35">
        <f>SUM(F133:F137)</f>
        <v>4857.09</v>
      </c>
      <c r="G132" s="35">
        <f>SUM(G133:G137)</f>
        <v>4829.34</v>
      </c>
      <c r="H132" s="35">
        <f>SUM(H133:H137)</f>
        <v>4100</v>
      </c>
      <c r="I132" s="35">
        <f t="shared" ref="I132:L132" si="23">SUM(I133:I137)</f>
        <v>8500</v>
      </c>
      <c r="J132" s="1">
        <f t="shared" si="23"/>
        <v>6300</v>
      </c>
      <c r="K132" s="35">
        <f t="shared" si="23"/>
        <v>6300</v>
      </c>
      <c r="L132" s="35">
        <f t="shared" si="23"/>
        <v>6300</v>
      </c>
    </row>
    <row r="133" spans="1:12" ht="16.5" hidden="1" customHeight="1" x14ac:dyDescent="0.25">
      <c r="A133" s="80">
        <v>1</v>
      </c>
      <c r="B133" s="2">
        <v>41</v>
      </c>
      <c r="C133" s="39" t="s">
        <v>57</v>
      </c>
      <c r="D133" s="14">
        <v>632001</v>
      </c>
      <c r="E133" s="8" t="s">
        <v>59</v>
      </c>
      <c r="F133" s="11">
        <v>3685</v>
      </c>
      <c r="G133" s="11">
        <v>3377</v>
      </c>
      <c r="H133" s="38">
        <v>3000</v>
      </c>
      <c r="I133" s="11">
        <v>3000</v>
      </c>
      <c r="J133" s="13">
        <v>5000</v>
      </c>
      <c r="K133" s="11">
        <v>5000</v>
      </c>
      <c r="L133" s="11">
        <v>5000</v>
      </c>
    </row>
    <row r="134" spans="1:12" ht="13.5" hidden="1" customHeight="1" x14ac:dyDescent="0.25">
      <c r="A134" s="80">
        <v>1</v>
      </c>
      <c r="B134" s="2">
        <v>111</v>
      </c>
      <c r="C134" s="39" t="s">
        <v>57</v>
      </c>
      <c r="D134" s="14">
        <v>632001</v>
      </c>
      <c r="E134" s="8" t="s">
        <v>177</v>
      </c>
      <c r="F134" s="11">
        <v>0</v>
      </c>
      <c r="G134" s="11">
        <v>0</v>
      </c>
      <c r="H134" s="38">
        <v>0</v>
      </c>
      <c r="I134" s="11">
        <v>2600</v>
      </c>
      <c r="J134" s="13">
        <v>0</v>
      </c>
      <c r="K134" s="11">
        <v>0</v>
      </c>
      <c r="L134" s="11">
        <v>0</v>
      </c>
    </row>
    <row r="135" spans="1:12" ht="12" hidden="1" customHeight="1" x14ac:dyDescent="0.25">
      <c r="A135" s="80">
        <v>1</v>
      </c>
      <c r="B135" s="2">
        <v>41</v>
      </c>
      <c r="C135" s="39" t="s">
        <v>57</v>
      </c>
      <c r="D135" s="14">
        <v>633004</v>
      </c>
      <c r="E135" s="8" t="s">
        <v>174</v>
      </c>
      <c r="F135" s="11"/>
      <c r="G135" s="11"/>
      <c r="H135" s="38">
        <v>500</v>
      </c>
      <c r="I135" s="11">
        <v>670</v>
      </c>
      <c r="J135" s="13">
        <v>500</v>
      </c>
      <c r="K135" s="11">
        <v>500</v>
      </c>
      <c r="L135" s="11">
        <v>500</v>
      </c>
    </row>
    <row r="136" spans="1:12" ht="16.5" hidden="1" customHeight="1" x14ac:dyDescent="0.25">
      <c r="A136" s="80">
        <v>1</v>
      </c>
      <c r="B136" s="2">
        <v>41</v>
      </c>
      <c r="C136" s="39" t="s">
        <v>57</v>
      </c>
      <c r="D136" s="14">
        <v>633006</v>
      </c>
      <c r="E136" s="8" t="s">
        <v>27</v>
      </c>
      <c r="F136" s="11">
        <v>285.61</v>
      </c>
      <c r="G136" s="11">
        <v>317.38</v>
      </c>
      <c r="H136" s="38">
        <v>100</v>
      </c>
      <c r="I136" s="11">
        <v>1270</v>
      </c>
      <c r="J136" s="13">
        <v>300</v>
      </c>
      <c r="K136" s="11">
        <v>300</v>
      </c>
      <c r="L136" s="11">
        <v>300</v>
      </c>
    </row>
    <row r="137" spans="1:12" ht="12.75" hidden="1" customHeight="1" x14ac:dyDescent="0.25">
      <c r="A137" s="80">
        <v>1</v>
      </c>
      <c r="B137" s="2">
        <v>41</v>
      </c>
      <c r="C137" s="39" t="s">
        <v>57</v>
      </c>
      <c r="D137" s="14">
        <v>635</v>
      </c>
      <c r="E137" s="8" t="s">
        <v>178</v>
      </c>
      <c r="F137" s="11">
        <v>886.48</v>
      </c>
      <c r="G137" s="11">
        <v>1134.96</v>
      </c>
      <c r="H137" s="38">
        <v>500</v>
      </c>
      <c r="I137" s="11">
        <v>960</v>
      </c>
      <c r="J137" s="13">
        <v>500</v>
      </c>
      <c r="K137" s="11">
        <v>500</v>
      </c>
      <c r="L137" s="11">
        <v>500</v>
      </c>
    </row>
    <row r="138" spans="1:12" ht="15.75" thickBot="1" x14ac:dyDescent="0.3">
      <c r="A138" s="92"/>
      <c r="B138" s="22"/>
      <c r="C138" s="22"/>
      <c r="D138" s="22"/>
      <c r="E138" s="22"/>
      <c r="F138" s="22"/>
      <c r="G138" s="22"/>
      <c r="H138" s="56"/>
      <c r="I138" s="22"/>
      <c r="J138" s="41"/>
      <c r="K138" s="22"/>
      <c r="L138" s="22"/>
    </row>
    <row r="139" spans="1:12" ht="15.75" thickBot="1" x14ac:dyDescent="0.3">
      <c r="A139" s="27">
        <v>1</v>
      </c>
      <c r="B139" s="29"/>
      <c r="C139" s="28" t="s">
        <v>60</v>
      </c>
      <c r="D139" s="29"/>
      <c r="E139" s="25" t="s">
        <v>61</v>
      </c>
      <c r="F139" s="26">
        <f>SUM(F140+F142+F148)</f>
        <v>13055.55</v>
      </c>
      <c r="G139" s="26">
        <f>SUM(G140+G142+G148)</f>
        <v>14001.02</v>
      </c>
      <c r="H139" s="26">
        <f>SUM(H140+H142+H148)</f>
        <v>16700</v>
      </c>
      <c r="I139" s="26">
        <f t="shared" ref="I139:L139" si="24">SUM(I140+I142+I148)</f>
        <v>16990</v>
      </c>
      <c r="J139" s="83">
        <f t="shared" si="24"/>
        <v>18390</v>
      </c>
      <c r="K139" s="26">
        <f t="shared" si="24"/>
        <v>18390</v>
      </c>
      <c r="L139" s="84">
        <f t="shared" si="24"/>
        <v>18390</v>
      </c>
    </row>
    <row r="140" spans="1:12" ht="16.5" customHeight="1" x14ac:dyDescent="0.25">
      <c r="A140" s="125">
        <v>1</v>
      </c>
      <c r="B140" s="55"/>
      <c r="C140" s="71" t="s">
        <v>60</v>
      </c>
      <c r="D140" s="3">
        <v>620</v>
      </c>
      <c r="E140" s="112" t="s">
        <v>15</v>
      </c>
      <c r="F140" s="31">
        <f>SUM(F141)</f>
        <v>0</v>
      </c>
      <c r="G140" s="31">
        <f>SUM(G141)</f>
        <v>0</v>
      </c>
      <c r="H140" s="31">
        <f>SUM(H141)</f>
        <v>0</v>
      </c>
      <c r="I140" s="31">
        <f t="shared" ref="I140:L140" si="25">SUM(I141)</f>
        <v>0</v>
      </c>
      <c r="J140" s="1">
        <f t="shared" si="25"/>
        <v>0</v>
      </c>
      <c r="K140" s="31">
        <f t="shared" si="25"/>
        <v>0</v>
      </c>
      <c r="L140" s="31">
        <f t="shared" si="25"/>
        <v>0</v>
      </c>
    </row>
    <row r="141" spans="1:12" ht="9" hidden="1" customHeight="1" x14ac:dyDescent="0.25">
      <c r="A141" s="119">
        <v>1</v>
      </c>
      <c r="B141" s="115">
        <v>41</v>
      </c>
      <c r="C141" s="39" t="s">
        <v>60</v>
      </c>
      <c r="D141" s="2" t="s">
        <v>23</v>
      </c>
      <c r="E141" s="111" t="s">
        <v>56</v>
      </c>
      <c r="F141" s="38">
        <v>0</v>
      </c>
      <c r="G141" s="38">
        <v>0</v>
      </c>
      <c r="H141" s="38">
        <v>0</v>
      </c>
      <c r="I141" s="38">
        <v>0</v>
      </c>
      <c r="J141" s="13">
        <v>0</v>
      </c>
      <c r="K141" s="38">
        <v>0</v>
      </c>
      <c r="L141" s="38">
        <v>0</v>
      </c>
    </row>
    <row r="142" spans="1:12" x14ac:dyDescent="0.25">
      <c r="A142" s="119">
        <v>1</v>
      </c>
      <c r="B142" s="8"/>
      <c r="C142" s="39" t="s">
        <v>60</v>
      </c>
      <c r="D142" s="4">
        <v>630</v>
      </c>
      <c r="E142" s="110" t="s">
        <v>24</v>
      </c>
      <c r="F142" s="6">
        <f>SUM(F143:F147)</f>
        <v>3055.55</v>
      </c>
      <c r="G142" s="6">
        <f>SUM(G143:G147)</f>
        <v>4001.0200000000004</v>
      </c>
      <c r="H142" s="6">
        <f>SUM(H143:H147)</f>
        <v>6700</v>
      </c>
      <c r="I142" s="6">
        <f t="shared" ref="I142:L142" si="26">SUM(I143:I147)</f>
        <v>6990</v>
      </c>
      <c r="J142" s="7">
        <f t="shared" si="26"/>
        <v>7390</v>
      </c>
      <c r="K142" s="6">
        <f t="shared" si="26"/>
        <v>7390</v>
      </c>
      <c r="L142" s="6">
        <f t="shared" si="26"/>
        <v>7390</v>
      </c>
    </row>
    <row r="143" spans="1:12" hidden="1" x14ac:dyDescent="0.25">
      <c r="A143" s="80">
        <v>1</v>
      </c>
      <c r="B143" s="2">
        <v>41</v>
      </c>
      <c r="C143" s="39" t="s">
        <v>60</v>
      </c>
      <c r="D143" s="14">
        <v>632001</v>
      </c>
      <c r="E143" s="111" t="s">
        <v>120</v>
      </c>
      <c r="F143" s="11">
        <v>1195</v>
      </c>
      <c r="G143" s="11">
        <v>1992.71</v>
      </c>
      <c r="H143" s="38">
        <v>2500</v>
      </c>
      <c r="I143" s="11">
        <v>2700</v>
      </c>
      <c r="J143" s="13">
        <v>2600</v>
      </c>
      <c r="K143" s="11">
        <v>2600</v>
      </c>
      <c r="L143" s="11">
        <v>2600</v>
      </c>
    </row>
    <row r="144" spans="1:12" hidden="1" x14ac:dyDescent="0.25">
      <c r="A144" s="69">
        <v>1</v>
      </c>
      <c r="B144" s="2">
        <v>41</v>
      </c>
      <c r="C144" s="39" t="s">
        <v>60</v>
      </c>
      <c r="D144" s="2">
        <v>632002</v>
      </c>
      <c r="E144" s="111" t="s">
        <v>121</v>
      </c>
      <c r="F144" s="11">
        <v>144.74</v>
      </c>
      <c r="G144" s="11">
        <v>506.4</v>
      </c>
      <c r="H144" s="38">
        <v>200</v>
      </c>
      <c r="I144" s="11">
        <v>290</v>
      </c>
      <c r="J144" s="13">
        <v>290</v>
      </c>
      <c r="K144" s="11">
        <v>290</v>
      </c>
      <c r="L144" s="11">
        <v>290</v>
      </c>
    </row>
    <row r="145" spans="1:12" ht="23.25" hidden="1" customHeight="1" x14ac:dyDescent="0.25">
      <c r="A145" s="80">
        <v>1</v>
      </c>
      <c r="B145" s="2">
        <v>41</v>
      </c>
      <c r="C145" s="39" t="s">
        <v>60</v>
      </c>
      <c r="D145" s="14">
        <v>633006</v>
      </c>
      <c r="E145" s="111" t="s">
        <v>27</v>
      </c>
      <c r="F145" s="11">
        <v>1300.98</v>
      </c>
      <c r="G145" s="11">
        <v>1501.91</v>
      </c>
      <c r="H145" s="38">
        <v>2500</v>
      </c>
      <c r="I145" s="11">
        <v>1250</v>
      </c>
      <c r="J145" s="13">
        <v>2500</v>
      </c>
      <c r="K145" s="11">
        <v>2500</v>
      </c>
      <c r="L145" s="11">
        <v>2500</v>
      </c>
    </row>
    <row r="146" spans="1:12" ht="3.75" hidden="1" customHeight="1" x14ac:dyDescent="0.25">
      <c r="A146" s="80">
        <v>1</v>
      </c>
      <c r="B146" s="2">
        <v>41</v>
      </c>
      <c r="C146" s="39" t="s">
        <v>60</v>
      </c>
      <c r="D146" s="14">
        <v>635006</v>
      </c>
      <c r="E146" s="111" t="s">
        <v>200</v>
      </c>
      <c r="F146" s="11">
        <v>0</v>
      </c>
      <c r="G146" s="11">
        <v>0</v>
      </c>
      <c r="H146" s="38">
        <v>1500</v>
      </c>
      <c r="I146" s="11">
        <v>2750</v>
      </c>
      <c r="J146" s="13">
        <v>2000</v>
      </c>
      <c r="K146" s="11">
        <v>2000</v>
      </c>
      <c r="L146" s="11">
        <v>2000</v>
      </c>
    </row>
    <row r="147" spans="1:12" ht="22.5" hidden="1" customHeight="1" x14ac:dyDescent="0.25">
      <c r="A147" s="80">
        <v>1</v>
      </c>
      <c r="B147" s="2">
        <v>41</v>
      </c>
      <c r="C147" s="39" t="s">
        <v>60</v>
      </c>
      <c r="D147" s="14">
        <v>635004</v>
      </c>
      <c r="E147" s="111" t="s">
        <v>122</v>
      </c>
      <c r="F147" s="11">
        <v>414.83</v>
      </c>
      <c r="G147" s="11">
        <v>0</v>
      </c>
      <c r="H147" s="38">
        <v>0</v>
      </c>
      <c r="I147" s="11">
        <v>0</v>
      </c>
      <c r="J147" s="13">
        <v>0</v>
      </c>
      <c r="K147" s="11">
        <v>0</v>
      </c>
      <c r="L147" s="11">
        <v>0</v>
      </c>
    </row>
    <row r="148" spans="1:12" x14ac:dyDescent="0.25">
      <c r="A148" s="119">
        <v>1</v>
      </c>
      <c r="B148" s="8"/>
      <c r="C148" s="39" t="s">
        <v>60</v>
      </c>
      <c r="D148" s="4">
        <v>640</v>
      </c>
      <c r="E148" s="110" t="s">
        <v>62</v>
      </c>
      <c r="F148" s="6">
        <f>SUM(F149)</f>
        <v>10000</v>
      </c>
      <c r="G148" s="6">
        <f>SUM(G149)</f>
        <v>10000</v>
      </c>
      <c r="H148" s="6">
        <f t="shared" ref="H148:L148" si="27">SUM(H149)</f>
        <v>10000</v>
      </c>
      <c r="I148" s="6">
        <f t="shared" si="27"/>
        <v>10000</v>
      </c>
      <c r="J148" s="7">
        <f t="shared" si="27"/>
        <v>11000</v>
      </c>
      <c r="K148" s="6">
        <f t="shared" si="27"/>
        <v>11000</v>
      </c>
      <c r="L148" s="6">
        <f t="shared" si="27"/>
        <v>11000</v>
      </c>
    </row>
    <row r="149" spans="1:12" ht="0.75" hidden="1" customHeight="1" x14ac:dyDescent="0.25">
      <c r="A149" s="80">
        <v>1</v>
      </c>
      <c r="B149" s="2">
        <v>41</v>
      </c>
      <c r="C149" s="39" t="s">
        <v>60</v>
      </c>
      <c r="D149" s="40">
        <v>641001</v>
      </c>
      <c r="E149" s="8" t="s">
        <v>123</v>
      </c>
      <c r="F149" s="11">
        <v>10000</v>
      </c>
      <c r="G149" s="11">
        <v>10000</v>
      </c>
      <c r="H149" s="38">
        <v>10000</v>
      </c>
      <c r="I149" s="11">
        <v>10000</v>
      </c>
      <c r="J149" s="13">
        <v>11000</v>
      </c>
      <c r="K149" s="11">
        <v>11000</v>
      </c>
      <c r="L149" s="11">
        <v>11000</v>
      </c>
    </row>
    <row r="150" spans="1:12" ht="15.75" thickBot="1" x14ac:dyDescent="0.3">
      <c r="A150" s="92"/>
      <c r="B150" s="22"/>
      <c r="C150" s="22"/>
      <c r="D150" s="22"/>
      <c r="E150" s="22"/>
      <c r="F150" s="22"/>
      <c r="G150" s="22"/>
      <c r="H150" s="56"/>
      <c r="I150" s="22"/>
      <c r="J150" s="41"/>
      <c r="K150" s="22"/>
      <c r="L150" s="22"/>
    </row>
    <row r="151" spans="1:12" ht="15.75" thickBot="1" x14ac:dyDescent="0.3">
      <c r="A151" s="27">
        <v>1</v>
      </c>
      <c r="B151" s="23"/>
      <c r="C151" s="28" t="s">
        <v>63</v>
      </c>
      <c r="D151" s="29"/>
      <c r="E151" s="25" t="s">
        <v>64</v>
      </c>
      <c r="F151" s="26">
        <f>SUM(F152+F154)</f>
        <v>6682.31</v>
      </c>
      <c r="G151" s="26">
        <f>SUM(G152+G154)</f>
        <v>14689.81</v>
      </c>
      <c r="H151" s="26">
        <f t="shared" ref="H151:L151" si="28">SUM(H152+H154)</f>
        <v>33350</v>
      </c>
      <c r="I151" s="26">
        <f t="shared" si="28"/>
        <v>18343.5</v>
      </c>
      <c r="J151" s="83">
        <f t="shared" si="28"/>
        <v>17850</v>
      </c>
      <c r="K151" s="26">
        <f t="shared" si="28"/>
        <v>17850</v>
      </c>
      <c r="L151" s="84">
        <f t="shared" si="28"/>
        <v>17850</v>
      </c>
    </row>
    <row r="152" spans="1:12" x14ac:dyDescent="0.25">
      <c r="A152" s="125">
        <v>1</v>
      </c>
      <c r="B152" s="34"/>
      <c r="C152" s="71" t="s">
        <v>63</v>
      </c>
      <c r="D152" s="3">
        <v>620</v>
      </c>
      <c r="E152" s="112" t="s">
        <v>15</v>
      </c>
      <c r="F152" s="35">
        <f>SUM(F153)</f>
        <v>146.75</v>
      </c>
      <c r="G152" s="35">
        <f>SUM(G153)</f>
        <v>102.19</v>
      </c>
      <c r="H152" s="35">
        <f t="shared" ref="H152:L152" si="29">SUM(H153)</f>
        <v>0</v>
      </c>
      <c r="I152" s="35">
        <f t="shared" si="29"/>
        <v>7.5</v>
      </c>
      <c r="J152" s="1">
        <f t="shared" si="29"/>
        <v>0</v>
      </c>
      <c r="K152" s="35">
        <f t="shared" si="29"/>
        <v>0</v>
      </c>
      <c r="L152" s="35">
        <f t="shared" si="29"/>
        <v>0</v>
      </c>
    </row>
    <row r="153" spans="1:12" hidden="1" x14ac:dyDescent="0.25">
      <c r="A153" s="119">
        <v>1</v>
      </c>
      <c r="B153" s="2">
        <v>41</v>
      </c>
      <c r="C153" s="39" t="s">
        <v>63</v>
      </c>
      <c r="D153" s="8">
        <v>621.625</v>
      </c>
      <c r="E153" s="111" t="s">
        <v>56</v>
      </c>
      <c r="F153" s="11">
        <v>146.75</v>
      </c>
      <c r="G153" s="11">
        <v>102.19</v>
      </c>
      <c r="H153" s="38">
        <v>0</v>
      </c>
      <c r="I153" s="11">
        <v>7.5</v>
      </c>
      <c r="J153" s="13"/>
      <c r="K153" s="11"/>
      <c r="L153" s="11"/>
    </row>
    <row r="154" spans="1:12" ht="14.25" customHeight="1" x14ac:dyDescent="0.25">
      <c r="A154" s="119">
        <v>1</v>
      </c>
      <c r="B154" s="2"/>
      <c r="C154" s="39" t="s">
        <v>63</v>
      </c>
      <c r="D154" s="4">
        <v>630</v>
      </c>
      <c r="E154" s="110" t="s">
        <v>24</v>
      </c>
      <c r="F154" s="6">
        <f>SUM(F155:F161)</f>
        <v>6535.56</v>
      </c>
      <c r="G154" s="6">
        <f t="shared" ref="G154:L154" si="30">SUM(G155:G162)</f>
        <v>14587.619999999999</v>
      </c>
      <c r="H154" s="6">
        <f t="shared" si="30"/>
        <v>33350</v>
      </c>
      <c r="I154" s="6">
        <f>SUM(I155:I163)</f>
        <v>18336</v>
      </c>
      <c r="J154" s="7">
        <f t="shared" si="30"/>
        <v>17850</v>
      </c>
      <c r="K154" s="6">
        <f t="shared" si="30"/>
        <v>17850</v>
      </c>
      <c r="L154" s="6">
        <f t="shared" si="30"/>
        <v>17850</v>
      </c>
    </row>
    <row r="155" spans="1:12" ht="12" hidden="1" customHeight="1" x14ac:dyDescent="0.25">
      <c r="A155" s="80">
        <v>1</v>
      </c>
      <c r="B155" s="2">
        <v>41</v>
      </c>
      <c r="C155" s="39" t="s">
        <v>63</v>
      </c>
      <c r="D155" s="40">
        <v>633006</v>
      </c>
      <c r="E155" s="8" t="s">
        <v>27</v>
      </c>
      <c r="F155" s="11">
        <v>3140.11</v>
      </c>
      <c r="G155" s="11">
        <v>8638.66</v>
      </c>
      <c r="H155" s="38">
        <v>7000</v>
      </c>
      <c r="I155" s="11">
        <v>6700</v>
      </c>
      <c r="J155" s="13">
        <v>7000</v>
      </c>
      <c r="K155" s="11">
        <v>7000</v>
      </c>
      <c r="L155" s="11">
        <v>7000</v>
      </c>
    </row>
    <row r="156" spans="1:12" ht="9" hidden="1" customHeight="1" x14ac:dyDescent="0.25">
      <c r="A156" s="80">
        <v>1</v>
      </c>
      <c r="B156" s="2" t="s">
        <v>162</v>
      </c>
      <c r="C156" s="39" t="s">
        <v>63</v>
      </c>
      <c r="D156" s="40">
        <v>633009</v>
      </c>
      <c r="E156" s="8" t="s">
        <v>163</v>
      </c>
      <c r="F156" s="11">
        <v>0</v>
      </c>
      <c r="G156" s="11">
        <v>140.05000000000001</v>
      </c>
      <c r="H156" s="38">
        <v>0</v>
      </c>
      <c r="I156" s="11">
        <v>1370</v>
      </c>
      <c r="J156" s="13">
        <v>0</v>
      </c>
      <c r="K156" s="11">
        <v>0</v>
      </c>
      <c r="L156" s="11">
        <v>0</v>
      </c>
    </row>
    <row r="157" spans="1:12" ht="18.75" hidden="1" customHeight="1" x14ac:dyDescent="0.25">
      <c r="A157" s="80">
        <v>1</v>
      </c>
      <c r="B157" s="2">
        <v>41</v>
      </c>
      <c r="C157" s="39" t="s">
        <v>63</v>
      </c>
      <c r="D157" s="40">
        <v>633009</v>
      </c>
      <c r="E157" s="8" t="s">
        <v>163</v>
      </c>
      <c r="F157" s="11">
        <v>0</v>
      </c>
      <c r="G157" s="11">
        <v>669.75</v>
      </c>
      <c r="H157" s="38">
        <v>1000</v>
      </c>
      <c r="I157" s="11">
        <v>0</v>
      </c>
      <c r="J157" s="13">
        <v>500</v>
      </c>
      <c r="K157" s="11">
        <v>500</v>
      </c>
      <c r="L157" s="11">
        <v>500</v>
      </c>
    </row>
    <row r="158" spans="1:12" ht="18" hidden="1" customHeight="1" x14ac:dyDescent="0.25">
      <c r="A158" s="80">
        <v>1</v>
      </c>
      <c r="B158" s="2">
        <v>41</v>
      </c>
      <c r="C158" s="39" t="s">
        <v>63</v>
      </c>
      <c r="D158" s="40">
        <v>637004</v>
      </c>
      <c r="E158" s="8" t="s">
        <v>41</v>
      </c>
      <c r="F158" s="11">
        <v>3000</v>
      </c>
      <c r="G158" s="11">
        <v>4644.92</v>
      </c>
      <c r="H158" s="38">
        <v>25000</v>
      </c>
      <c r="I158" s="11">
        <v>9000</v>
      </c>
      <c r="J158" s="13">
        <v>10000</v>
      </c>
      <c r="K158" s="11">
        <v>10000</v>
      </c>
      <c r="L158" s="11">
        <v>10000</v>
      </c>
    </row>
    <row r="159" spans="1:12" ht="13.5" hidden="1" customHeight="1" x14ac:dyDescent="0.25">
      <c r="A159" s="80">
        <v>1</v>
      </c>
      <c r="B159" s="2" t="s">
        <v>162</v>
      </c>
      <c r="C159" s="39" t="s">
        <v>63</v>
      </c>
      <c r="D159" s="40">
        <v>637004</v>
      </c>
      <c r="E159" s="8" t="s">
        <v>41</v>
      </c>
      <c r="F159" s="11">
        <v>0</v>
      </c>
      <c r="G159" s="11">
        <v>95</v>
      </c>
      <c r="H159" s="38">
        <v>0</v>
      </c>
      <c r="I159" s="11">
        <v>0</v>
      </c>
      <c r="J159" s="13">
        <v>0</v>
      </c>
      <c r="K159" s="11">
        <v>0</v>
      </c>
      <c r="L159" s="11">
        <v>0</v>
      </c>
    </row>
    <row r="160" spans="1:12" ht="18" hidden="1" customHeight="1" x14ac:dyDescent="0.25">
      <c r="A160" s="80">
        <v>1</v>
      </c>
      <c r="B160" s="2">
        <v>41</v>
      </c>
      <c r="C160" s="39" t="s">
        <v>63</v>
      </c>
      <c r="D160" s="40">
        <v>637026</v>
      </c>
      <c r="E160" s="8" t="s">
        <v>179</v>
      </c>
      <c r="F160" s="11">
        <v>0</v>
      </c>
      <c r="G160" s="11">
        <v>0</v>
      </c>
      <c r="H160" s="38">
        <v>350</v>
      </c>
      <c r="I160" s="11">
        <v>430</v>
      </c>
      <c r="J160" s="13">
        <v>350</v>
      </c>
      <c r="K160" s="11">
        <v>350</v>
      </c>
      <c r="L160" s="11">
        <v>350</v>
      </c>
    </row>
    <row r="161" spans="1:12" ht="16.5" hidden="1" customHeight="1" x14ac:dyDescent="0.25">
      <c r="A161" s="80">
        <v>1</v>
      </c>
      <c r="B161" s="2">
        <v>41</v>
      </c>
      <c r="C161" s="39" t="s">
        <v>63</v>
      </c>
      <c r="D161" s="40">
        <v>637027</v>
      </c>
      <c r="E161" s="8" t="s">
        <v>48</v>
      </c>
      <c r="F161" s="11">
        <v>395.45</v>
      </c>
      <c r="G161" s="11">
        <v>379.24</v>
      </c>
      <c r="H161" s="38">
        <v>0</v>
      </c>
      <c r="I161" s="11">
        <v>36</v>
      </c>
      <c r="J161" s="13">
        <v>0</v>
      </c>
      <c r="K161" s="11">
        <v>0</v>
      </c>
      <c r="L161" s="11">
        <v>0</v>
      </c>
    </row>
    <row r="162" spans="1:12" ht="9.75" hidden="1" customHeight="1" x14ac:dyDescent="0.25">
      <c r="A162" s="80">
        <v>1</v>
      </c>
      <c r="B162" s="2">
        <v>41</v>
      </c>
      <c r="C162" s="39" t="s">
        <v>63</v>
      </c>
      <c r="D162" s="40">
        <v>637035</v>
      </c>
      <c r="E162" s="8" t="s">
        <v>164</v>
      </c>
      <c r="F162" s="11">
        <v>0</v>
      </c>
      <c r="G162" s="11">
        <v>20</v>
      </c>
      <c r="H162" s="38">
        <v>0</v>
      </c>
      <c r="I162" s="11">
        <v>0</v>
      </c>
      <c r="J162" s="13">
        <v>0</v>
      </c>
      <c r="K162" s="11">
        <v>0</v>
      </c>
      <c r="L162" s="11">
        <v>0</v>
      </c>
    </row>
    <row r="163" spans="1:12" ht="17.25" hidden="1" customHeight="1" x14ac:dyDescent="0.25">
      <c r="A163" s="80">
        <v>1</v>
      </c>
      <c r="B163" s="2">
        <v>41</v>
      </c>
      <c r="C163" s="39" t="s">
        <v>63</v>
      </c>
      <c r="D163" s="40">
        <v>641001</v>
      </c>
      <c r="E163" s="8" t="s">
        <v>180</v>
      </c>
      <c r="F163" s="11">
        <v>0</v>
      </c>
      <c r="G163" s="11">
        <v>0</v>
      </c>
      <c r="H163" s="38">
        <v>0</v>
      </c>
      <c r="I163" s="11">
        <v>800</v>
      </c>
      <c r="J163" s="13">
        <v>0</v>
      </c>
      <c r="K163" s="11">
        <v>0</v>
      </c>
      <c r="L163" s="11">
        <v>0</v>
      </c>
    </row>
    <row r="164" spans="1:12" ht="15.75" thickBot="1" x14ac:dyDescent="0.3">
      <c r="A164" s="138"/>
      <c r="B164" s="139"/>
      <c r="C164" s="139"/>
      <c r="D164" s="139"/>
      <c r="E164" s="139"/>
      <c r="F164" s="139"/>
      <c r="G164" s="139"/>
      <c r="H164" s="139"/>
      <c r="I164" s="139"/>
      <c r="J164" s="108"/>
      <c r="K164" s="139"/>
      <c r="L164" s="139"/>
    </row>
    <row r="165" spans="1:12" ht="15.75" thickBot="1" x14ac:dyDescent="0.3">
      <c r="A165" s="27">
        <v>1</v>
      </c>
      <c r="B165" s="23"/>
      <c r="C165" s="28" t="s">
        <v>124</v>
      </c>
      <c r="D165" s="29"/>
      <c r="E165" s="25" t="s">
        <v>125</v>
      </c>
      <c r="F165" s="26">
        <f>SUM(F166)</f>
        <v>275.58</v>
      </c>
      <c r="G165" s="26">
        <f>SUM(G166)</f>
        <v>38.4</v>
      </c>
      <c r="H165" s="26">
        <f t="shared" ref="H165:L165" si="31">SUM(H166)</f>
        <v>665</v>
      </c>
      <c r="I165" s="26">
        <f t="shared" si="31"/>
        <v>120</v>
      </c>
      <c r="J165" s="83">
        <f t="shared" si="31"/>
        <v>120</v>
      </c>
      <c r="K165" s="26">
        <f t="shared" si="31"/>
        <v>120</v>
      </c>
      <c r="L165" s="84">
        <f t="shared" si="31"/>
        <v>120</v>
      </c>
    </row>
    <row r="166" spans="1:12" x14ac:dyDescent="0.25">
      <c r="A166" s="125">
        <v>1</v>
      </c>
      <c r="B166" s="140"/>
      <c r="C166" s="135" t="s">
        <v>124</v>
      </c>
      <c r="D166" s="30">
        <v>630</v>
      </c>
      <c r="E166" s="113" t="s">
        <v>24</v>
      </c>
      <c r="F166" s="31">
        <v>275.58</v>
      </c>
      <c r="G166" s="31">
        <v>38.4</v>
      </c>
      <c r="H166" s="31">
        <v>665</v>
      </c>
      <c r="I166" s="31">
        <v>120</v>
      </c>
      <c r="J166" s="1">
        <v>120</v>
      </c>
      <c r="K166" s="31">
        <v>120</v>
      </c>
      <c r="L166" s="31">
        <v>120</v>
      </c>
    </row>
    <row r="167" spans="1:12" ht="15.75" thickBot="1" x14ac:dyDescent="0.3">
      <c r="A167" s="141"/>
      <c r="B167" s="142"/>
      <c r="C167" s="143"/>
      <c r="D167" s="144"/>
      <c r="E167" s="145"/>
      <c r="F167" s="146"/>
      <c r="G167" s="146"/>
      <c r="H167" s="146"/>
      <c r="I167" s="146"/>
      <c r="J167" s="147"/>
      <c r="K167" s="146"/>
      <c r="L167" s="146"/>
    </row>
    <row r="168" spans="1:12" ht="15.75" thickBot="1" x14ac:dyDescent="0.3">
      <c r="A168" s="27">
        <v>1</v>
      </c>
      <c r="B168" s="26"/>
      <c r="C168" s="28" t="s">
        <v>66</v>
      </c>
      <c r="D168" s="26"/>
      <c r="E168" s="26" t="s">
        <v>126</v>
      </c>
      <c r="F168" s="26">
        <f>SUM(F169)</f>
        <v>187.98</v>
      </c>
      <c r="G168" s="26">
        <f>SUM(G169)</f>
        <v>71.89</v>
      </c>
      <c r="H168" s="26">
        <f t="shared" ref="H168:L168" si="32">SUM(H169)</f>
        <v>200</v>
      </c>
      <c r="I168" s="26">
        <f t="shared" si="32"/>
        <v>180</v>
      </c>
      <c r="J168" s="83">
        <f t="shared" si="32"/>
        <v>200</v>
      </c>
      <c r="K168" s="26">
        <f t="shared" si="32"/>
        <v>200</v>
      </c>
      <c r="L168" s="84">
        <f t="shared" si="32"/>
        <v>200</v>
      </c>
    </row>
    <row r="169" spans="1:12" x14ac:dyDescent="0.25">
      <c r="A169" s="148">
        <v>1</v>
      </c>
      <c r="B169" s="37"/>
      <c r="C169" s="71" t="s">
        <v>66</v>
      </c>
      <c r="D169" s="3">
        <v>630</v>
      </c>
      <c r="E169" s="112" t="s">
        <v>24</v>
      </c>
      <c r="F169" s="35">
        <v>187.98</v>
      </c>
      <c r="G169" s="35">
        <v>71.89</v>
      </c>
      <c r="H169" s="31">
        <v>200</v>
      </c>
      <c r="I169" s="35">
        <v>180</v>
      </c>
      <c r="J169" s="1">
        <v>200</v>
      </c>
      <c r="K169" s="35">
        <v>200</v>
      </c>
      <c r="L169" s="35">
        <v>200</v>
      </c>
    </row>
    <row r="170" spans="1:12" ht="15.75" thickBot="1" x14ac:dyDescent="0.3">
      <c r="A170" s="92"/>
      <c r="B170" s="22"/>
      <c r="C170" s="22"/>
      <c r="D170" s="22"/>
      <c r="E170" s="22"/>
      <c r="F170" s="15"/>
      <c r="G170" s="15"/>
      <c r="H170" s="53"/>
      <c r="I170" s="15"/>
      <c r="J170" s="16"/>
      <c r="K170" s="15"/>
      <c r="L170" s="15"/>
    </row>
    <row r="171" spans="1:12" ht="15.75" thickBot="1" x14ac:dyDescent="0.3">
      <c r="A171" s="27">
        <v>1</v>
      </c>
      <c r="B171" s="23"/>
      <c r="C171" s="33" t="s">
        <v>67</v>
      </c>
      <c r="D171" s="23"/>
      <c r="E171" s="25" t="s">
        <v>68</v>
      </c>
      <c r="F171" s="26">
        <f>SUM(F172,F175,F185)</f>
        <v>78120.23</v>
      </c>
      <c r="G171" s="26">
        <f t="shared" ref="G171:L171" si="33">SUM(G172,G175,G185)</f>
        <v>92862.22</v>
      </c>
      <c r="H171" s="26">
        <f t="shared" si="33"/>
        <v>80660</v>
      </c>
      <c r="I171" s="26">
        <f t="shared" si="33"/>
        <v>84415</v>
      </c>
      <c r="J171" s="83">
        <f t="shared" si="33"/>
        <v>85332</v>
      </c>
      <c r="K171" s="26">
        <f t="shared" si="33"/>
        <v>85332</v>
      </c>
      <c r="L171" s="84">
        <f t="shared" si="33"/>
        <v>85332</v>
      </c>
    </row>
    <row r="172" spans="1:12" x14ac:dyDescent="0.25">
      <c r="A172" s="148">
        <v>1</v>
      </c>
      <c r="B172" s="3"/>
      <c r="C172" s="37" t="s">
        <v>67</v>
      </c>
      <c r="D172" s="3">
        <v>610</v>
      </c>
      <c r="E172" s="112" t="s">
        <v>11</v>
      </c>
      <c r="F172" s="35">
        <f>SUM(F173:F174)</f>
        <v>49230.22</v>
      </c>
      <c r="G172" s="35">
        <f>SUM(G173:G174)</f>
        <v>50009.19</v>
      </c>
      <c r="H172" s="35">
        <f t="shared" ref="H172:L172" si="34">SUM(H173:H174)</f>
        <v>50000</v>
      </c>
      <c r="I172" s="35">
        <f t="shared" si="34"/>
        <v>53100</v>
      </c>
      <c r="J172" s="1">
        <f t="shared" si="34"/>
        <v>53000</v>
      </c>
      <c r="K172" s="35">
        <f t="shared" si="34"/>
        <v>53000</v>
      </c>
      <c r="L172" s="35">
        <f t="shared" si="34"/>
        <v>53000</v>
      </c>
    </row>
    <row r="173" spans="1:12" hidden="1" x14ac:dyDescent="0.25">
      <c r="A173" s="80">
        <v>1</v>
      </c>
      <c r="B173" s="2">
        <v>41</v>
      </c>
      <c r="C173" s="2" t="s">
        <v>67</v>
      </c>
      <c r="D173" s="2">
        <v>611</v>
      </c>
      <c r="E173" s="111" t="s">
        <v>69</v>
      </c>
      <c r="F173" s="11">
        <v>48330.22</v>
      </c>
      <c r="G173" s="11">
        <v>50009.19</v>
      </c>
      <c r="H173" s="38">
        <v>50000</v>
      </c>
      <c r="I173" s="11">
        <v>53100</v>
      </c>
      <c r="J173" s="13">
        <v>53000</v>
      </c>
      <c r="K173" s="11">
        <v>53000</v>
      </c>
      <c r="L173" s="11">
        <v>53000</v>
      </c>
    </row>
    <row r="174" spans="1:12" hidden="1" x14ac:dyDescent="0.25">
      <c r="A174" s="80">
        <v>1</v>
      </c>
      <c r="B174" s="2">
        <v>111</v>
      </c>
      <c r="C174" s="2" t="s">
        <v>67</v>
      </c>
      <c r="D174" s="2">
        <v>611</v>
      </c>
      <c r="E174" s="111" t="s">
        <v>69</v>
      </c>
      <c r="F174" s="11">
        <v>900</v>
      </c>
      <c r="G174" s="11">
        <v>0</v>
      </c>
      <c r="H174" s="38">
        <v>0</v>
      </c>
      <c r="I174" s="11">
        <v>0</v>
      </c>
      <c r="J174" s="13">
        <v>0</v>
      </c>
      <c r="K174" s="11">
        <v>0</v>
      </c>
      <c r="L174" s="11">
        <v>0</v>
      </c>
    </row>
    <row r="175" spans="1:12" x14ac:dyDescent="0.25">
      <c r="A175" s="80">
        <v>1</v>
      </c>
      <c r="B175" s="4"/>
      <c r="C175" s="2" t="s">
        <v>67</v>
      </c>
      <c r="D175" s="4">
        <v>620</v>
      </c>
      <c r="E175" s="110" t="s">
        <v>15</v>
      </c>
      <c r="F175" s="6">
        <f>SUM(F176:F184)</f>
        <v>16928.969999999998</v>
      </c>
      <c r="G175" s="6">
        <f>SUM(G176:G184)</f>
        <v>17758.169999999998</v>
      </c>
      <c r="H175" s="6">
        <f t="shared" ref="H175:L175" si="35">SUM(H176:H184)</f>
        <v>17200</v>
      </c>
      <c r="I175" s="6">
        <f t="shared" si="35"/>
        <v>19159</v>
      </c>
      <c r="J175" s="7">
        <f t="shared" si="35"/>
        <v>18550</v>
      </c>
      <c r="K175" s="6">
        <f t="shared" si="35"/>
        <v>18550</v>
      </c>
      <c r="L175" s="6">
        <f t="shared" si="35"/>
        <v>18550</v>
      </c>
    </row>
    <row r="176" spans="1:12" hidden="1" x14ac:dyDescent="0.25">
      <c r="A176" s="80">
        <v>1</v>
      </c>
      <c r="B176" s="2">
        <v>41</v>
      </c>
      <c r="C176" s="2" t="s">
        <v>67</v>
      </c>
      <c r="D176" s="2">
        <v>621</v>
      </c>
      <c r="E176" s="111" t="s">
        <v>16</v>
      </c>
      <c r="F176" s="11">
        <v>3792.9</v>
      </c>
      <c r="G176" s="11">
        <v>4062.86</v>
      </c>
      <c r="H176" s="38">
        <v>5200</v>
      </c>
      <c r="I176" s="11">
        <v>4300</v>
      </c>
      <c r="J176" s="13">
        <v>5200</v>
      </c>
      <c r="K176" s="11">
        <v>5200</v>
      </c>
      <c r="L176" s="11">
        <v>5200</v>
      </c>
    </row>
    <row r="177" spans="1:12" hidden="1" x14ac:dyDescent="0.25">
      <c r="A177" s="80">
        <v>1</v>
      </c>
      <c r="B177" s="2">
        <v>41</v>
      </c>
      <c r="C177" s="2" t="s">
        <v>67</v>
      </c>
      <c r="D177" s="14">
        <v>625001</v>
      </c>
      <c r="E177" s="111" t="s">
        <v>17</v>
      </c>
      <c r="F177" s="11">
        <v>677.06</v>
      </c>
      <c r="G177" s="11">
        <v>688.8</v>
      </c>
      <c r="H177" s="38">
        <v>650</v>
      </c>
      <c r="I177" s="11">
        <v>750</v>
      </c>
      <c r="J177" s="13">
        <v>800</v>
      </c>
      <c r="K177" s="11">
        <v>800</v>
      </c>
      <c r="L177" s="11">
        <v>800</v>
      </c>
    </row>
    <row r="178" spans="1:12" hidden="1" x14ac:dyDescent="0.25">
      <c r="A178" s="80">
        <v>1</v>
      </c>
      <c r="B178" s="2">
        <v>41</v>
      </c>
      <c r="C178" s="2" t="s">
        <v>67</v>
      </c>
      <c r="D178" s="14">
        <v>625002</v>
      </c>
      <c r="E178" s="111" t="s">
        <v>18</v>
      </c>
      <c r="F178" s="11">
        <v>6771.84</v>
      </c>
      <c r="G178" s="11">
        <v>6889.38</v>
      </c>
      <c r="H178" s="38">
        <v>6700</v>
      </c>
      <c r="I178" s="11">
        <v>7500</v>
      </c>
      <c r="J178" s="13">
        <v>7500</v>
      </c>
      <c r="K178" s="11">
        <v>7500</v>
      </c>
      <c r="L178" s="11">
        <v>7500</v>
      </c>
    </row>
    <row r="179" spans="1:12" hidden="1" x14ac:dyDescent="0.25">
      <c r="A179" s="80">
        <v>1</v>
      </c>
      <c r="B179" s="2">
        <v>41</v>
      </c>
      <c r="C179" s="2" t="s">
        <v>67</v>
      </c>
      <c r="D179" s="14">
        <v>625003</v>
      </c>
      <c r="E179" s="111" t="s">
        <v>19</v>
      </c>
      <c r="F179" s="11">
        <v>386.88</v>
      </c>
      <c r="G179" s="11">
        <v>393.56</v>
      </c>
      <c r="H179" s="38">
        <v>400</v>
      </c>
      <c r="I179" s="11">
        <v>430</v>
      </c>
      <c r="J179" s="13">
        <v>450</v>
      </c>
      <c r="K179" s="11">
        <v>450</v>
      </c>
      <c r="L179" s="11">
        <v>450</v>
      </c>
    </row>
    <row r="180" spans="1:12" hidden="1" x14ac:dyDescent="0.25">
      <c r="A180" s="80">
        <v>1</v>
      </c>
      <c r="B180" s="2">
        <v>41</v>
      </c>
      <c r="C180" s="2" t="s">
        <v>67</v>
      </c>
      <c r="D180" s="14">
        <v>625004</v>
      </c>
      <c r="E180" s="111" t="s">
        <v>20</v>
      </c>
      <c r="F180" s="11">
        <v>1450.98</v>
      </c>
      <c r="G180" s="11">
        <v>1476.13</v>
      </c>
      <c r="H180" s="38">
        <v>1500</v>
      </c>
      <c r="I180" s="11">
        <v>1600</v>
      </c>
      <c r="J180" s="13">
        <v>1600</v>
      </c>
      <c r="K180" s="11">
        <v>1600</v>
      </c>
      <c r="L180" s="11">
        <v>1600</v>
      </c>
    </row>
    <row r="181" spans="1:12" hidden="1" x14ac:dyDescent="0.25">
      <c r="A181" s="80">
        <v>1</v>
      </c>
      <c r="B181" s="2">
        <v>41</v>
      </c>
      <c r="C181" s="2" t="s">
        <v>67</v>
      </c>
      <c r="D181" s="14">
        <v>625005</v>
      </c>
      <c r="E181" s="111" t="s">
        <v>91</v>
      </c>
      <c r="F181" s="11">
        <v>483.57</v>
      </c>
      <c r="G181" s="11">
        <v>491.83</v>
      </c>
      <c r="H181" s="38">
        <v>500</v>
      </c>
      <c r="I181" s="11">
        <v>400</v>
      </c>
      <c r="J181" s="13">
        <v>500</v>
      </c>
      <c r="K181" s="11">
        <v>500</v>
      </c>
      <c r="L181" s="11">
        <v>500</v>
      </c>
    </row>
    <row r="182" spans="1:12" hidden="1" x14ac:dyDescent="0.25">
      <c r="A182" s="80">
        <v>1</v>
      </c>
      <c r="B182" s="2">
        <v>41</v>
      </c>
      <c r="C182" s="2" t="s">
        <v>67</v>
      </c>
      <c r="D182" s="14">
        <v>625007</v>
      </c>
      <c r="E182" s="111" t="s">
        <v>22</v>
      </c>
      <c r="F182" s="11">
        <v>2297.4699999999998</v>
      </c>
      <c r="G182" s="11">
        <v>2337.29</v>
      </c>
      <c r="H182" s="38">
        <v>2250</v>
      </c>
      <c r="I182" s="11">
        <v>2570</v>
      </c>
      <c r="J182" s="13">
        <v>2500</v>
      </c>
      <c r="K182" s="11">
        <v>2500</v>
      </c>
      <c r="L182" s="11">
        <v>2500</v>
      </c>
    </row>
    <row r="183" spans="1:12" hidden="1" x14ac:dyDescent="0.25">
      <c r="A183" s="80">
        <v>1</v>
      </c>
      <c r="B183" s="2">
        <v>111</v>
      </c>
      <c r="C183" s="2" t="s">
        <v>67</v>
      </c>
      <c r="D183" s="2">
        <v>621.625</v>
      </c>
      <c r="E183" s="111" t="s">
        <v>89</v>
      </c>
      <c r="F183" s="11">
        <v>292.05</v>
      </c>
      <c r="G183" s="11">
        <v>0</v>
      </c>
      <c r="H183" s="38">
        <v>0</v>
      </c>
      <c r="I183" s="11">
        <v>0</v>
      </c>
      <c r="J183" s="13">
        <v>0</v>
      </c>
      <c r="K183" s="11">
        <v>0</v>
      </c>
      <c r="L183" s="11">
        <v>0</v>
      </c>
    </row>
    <row r="184" spans="1:12" hidden="1" x14ac:dyDescent="0.25">
      <c r="A184" s="80">
        <v>1</v>
      </c>
      <c r="B184" s="2">
        <v>41</v>
      </c>
      <c r="C184" s="2" t="s">
        <v>67</v>
      </c>
      <c r="D184" s="2">
        <v>627</v>
      </c>
      <c r="E184" s="111" t="s">
        <v>82</v>
      </c>
      <c r="F184" s="11">
        <v>776.22</v>
      </c>
      <c r="G184" s="11">
        <v>1418.32</v>
      </c>
      <c r="H184" s="38">
        <v>0</v>
      </c>
      <c r="I184" s="62">
        <v>1609</v>
      </c>
      <c r="J184" s="13">
        <v>0</v>
      </c>
      <c r="K184" s="11">
        <v>0</v>
      </c>
      <c r="L184" s="11">
        <v>0</v>
      </c>
    </row>
    <row r="185" spans="1:12" ht="15.75" customHeight="1" x14ac:dyDescent="0.25">
      <c r="A185" s="80">
        <v>1</v>
      </c>
      <c r="B185" s="2"/>
      <c r="C185" s="2" t="s">
        <v>67</v>
      </c>
      <c r="D185" s="4">
        <v>630</v>
      </c>
      <c r="E185" s="110" t="s">
        <v>24</v>
      </c>
      <c r="F185" s="6">
        <f t="shared" ref="F185:G185" si="36">SUM(F186:F209)</f>
        <v>11961.039999999999</v>
      </c>
      <c r="G185" s="6">
        <f t="shared" si="36"/>
        <v>25094.86</v>
      </c>
      <c r="H185" s="6">
        <f>SUM(H186:H209)</f>
        <v>13460</v>
      </c>
      <c r="I185" s="6">
        <f t="shared" ref="I185:L185" si="37">SUM(I186:I209)</f>
        <v>12156</v>
      </c>
      <c r="J185" s="7">
        <f t="shared" si="37"/>
        <v>13782</v>
      </c>
      <c r="K185" s="6">
        <f t="shared" si="37"/>
        <v>13782</v>
      </c>
      <c r="L185" s="6">
        <f t="shared" si="37"/>
        <v>13782</v>
      </c>
    </row>
    <row r="186" spans="1:12" ht="11.25" hidden="1" customHeight="1" x14ac:dyDescent="0.25">
      <c r="A186" s="87">
        <v>1</v>
      </c>
      <c r="B186" s="2">
        <v>41</v>
      </c>
      <c r="C186" s="2" t="s">
        <v>67</v>
      </c>
      <c r="D186" s="14">
        <v>632001</v>
      </c>
      <c r="E186" s="8" t="s">
        <v>70</v>
      </c>
      <c r="F186" s="11">
        <v>1538</v>
      </c>
      <c r="G186" s="11">
        <v>2191.08</v>
      </c>
      <c r="H186" s="38">
        <v>1600</v>
      </c>
      <c r="I186" s="11">
        <v>4270</v>
      </c>
      <c r="J186" s="13">
        <v>4300</v>
      </c>
      <c r="K186" s="11">
        <v>4300</v>
      </c>
      <c r="L186" s="11">
        <v>4300</v>
      </c>
    </row>
    <row r="187" spans="1:12" ht="10.5" hidden="1" customHeight="1" x14ac:dyDescent="0.25">
      <c r="A187" s="87">
        <v>1</v>
      </c>
      <c r="B187" s="2">
        <v>41</v>
      </c>
      <c r="C187" s="2" t="s">
        <v>67</v>
      </c>
      <c r="D187" s="14">
        <v>632002</v>
      </c>
      <c r="E187" s="8" t="s">
        <v>65</v>
      </c>
      <c r="F187" s="11">
        <v>77.8</v>
      </c>
      <c r="G187" s="11">
        <v>107.98</v>
      </c>
      <c r="H187" s="38">
        <v>150</v>
      </c>
      <c r="I187" s="11">
        <v>150</v>
      </c>
      <c r="J187" s="13">
        <v>150</v>
      </c>
      <c r="K187" s="11">
        <v>150</v>
      </c>
      <c r="L187" s="11">
        <v>150</v>
      </c>
    </row>
    <row r="188" spans="1:12" ht="13.5" hidden="1" customHeight="1" x14ac:dyDescent="0.25">
      <c r="A188" s="87">
        <v>1</v>
      </c>
      <c r="B188" s="2">
        <v>41</v>
      </c>
      <c r="C188" s="2" t="s">
        <v>67</v>
      </c>
      <c r="D188" s="14">
        <v>632003</v>
      </c>
      <c r="E188" s="8" t="s">
        <v>26</v>
      </c>
      <c r="F188" s="11">
        <v>12.9</v>
      </c>
      <c r="G188" s="11">
        <v>46.55</v>
      </c>
      <c r="H188" s="38">
        <v>60</v>
      </c>
      <c r="I188" s="11">
        <v>35</v>
      </c>
      <c r="J188" s="13">
        <v>60</v>
      </c>
      <c r="K188" s="11">
        <v>60</v>
      </c>
      <c r="L188" s="11">
        <v>60</v>
      </c>
    </row>
    <row r="189" spans="1:12" ht="9" hidden="1" customHeight="1" x14ac:dyDescent="0.25">
      <c r="A189" s="87">
        <v>1</v>
      </c>
      <c r="B189" s="2">
        <v>41</v>
      </c>
      <c r="C189" s="2" t="s">
        <v>168</v>
      </c>
      <c r="D189" s="14">
        <v>633002</v>
      </c>
      <c r="E189" s="8" t="s">
        <v>181</v>
      </c>
      <c r="F189" s="11">
        <v>0</v>
      </c>
      <c r="G189" s="11">
        <v>0</v>
      </c>
      <c r="H189" s="38">
        <v>500</v>
      </c>
      <c r="I189" s="11">
        <v>0</v>
      </c>
      <c r="J189" s="13">
        <v>0</v>
      </c>
      <c r="K189" s="11">
        <v>0</v>
      </c>
      <c r="L189" s="11">
        <v>0</v>
      </c>
    </row>
    <row r="190" spans="1:12" ht="11.25" hidden="1" customHeight="1" x14ac:dyDescent="0.25">
      <c r="A190" s="87">
        <v>1</v>
      </c>
      <c r="B190" s="2">
        <v>41</v>
      </c>
      <c r="C190" s="2" t="s">
        <v>67</v>
      </c>
      <c r="D190" s="14">
        <v>633006</v>
      </c>
      <c r="E190" s="8" t="s">
        <v>27</v>
      </c>
      <c r="F190" s="11">
        <v>1239.67</v>
      </c>
      <c r="G190" s="11">
        <v>4443.67</v>
      </c>
      <c r="H190" s="38">
        <v>1000</v>
      </c>
      <c r="I190" s="11">
        <v>793</v>
      </c>
      <c r="J190" s="13">
        <v>1000</v>
      </c>
      <c r="K190" s="11">
        <v>1000</v>
      </c>
      <c r="L190" s="11">
        <v>1000</v>
      </c>
    </row>
    <row r="191" spans="1:12" ht="12" hidden="1" customHeight="1" x14ac:dyDescent="0.25">
      <c r="A191" s="87">
        <v>1</v>
      </c>
      <c r="B191" s="2" t="s">
        <v>79</v>
      </c>
      <c r="C191" s="2" t="s">
        <v>67</v>
      </c>
      <c r="D191" s="14">
        <v>633006</v>
      </c>
      <c r="E191" s="8" t="s">
        <v>84</v>
      </c>
      <c r="F191" s="11">
        <v>0</v>
      </c>
      <c r="G191" s="11">
        <v>1699.79</v>
      </c>
      <c r="H191" s="38">
        <v>0</v>
      </c>
      <c r="I191" s="11">
        <v>0</v>
      </c>
      <c r="J191" s="13">
        <v>0</v>
      </c>
      <c r="K191" s="11">
        <v>0</v>
      </c>
      <c r="L191" s="11">
        <v>0</v>
      </c>
    </row>
    <row r="192" spans="1:12" ht="10.5" hidden="1" customHeight="1" x14ac:dyDescent="0.25">
      <c r="A192" s="87">
        <v>1</v>
      </c>
      <c r="B192" s="2">
        <v>111</v>
      </c>
      <c r="C192" s="2" t="s">
        <v>67</v>
      </c>
      <c r="D192" s="14">
        <v>633006</v>
      </c>
      <c r="E192" s="8" t="s">
        <v>85</v>
      </c>
      <c r="F192" s="11">
        <v>390.96</v>
      </c>
      <c r="G192" s="11">
        <v>5990</v>
      </c>
      <c r="H192" s="38">
        <v>0</v>
      </c>
      <c r="I192" s="11">
        <v>0</v>
      </c>
      <c r="J192" s="13">
        <v>0</v>
      </c>
      <c r="K192" s="11">
        <v>0</v>
      </c>
      <c r="L192" s="11">
        <v>0</v>
      </c>
    </row>
    <row r="193" spans="1:12" ht="12" hidden="1" customHeight="1" x14ac:dyDescent="0.25">
      <c r="A193" s="87">
        <v>1</v>
      </c>
      <c r="B193" s="2">
        <v>41</v>
      </c>
      <c r="C193" s="2" t="s">
        <v>168</v>
      </c>
      <c r="D193" s="14">
        <v>633009</v>
      </c>
      <c r="E193" s="8" t="s">
        <v>127</v>
      </c>
      <c r="F193" s="11">
        <v>0</v>
      </c>
      <c r="G193" s="11">
        <v>113.1</v>
      </c>
      <c r="H193" s="38">
        <v>50</v>
      </c>
      <c r="I193" s="11">
        <v>50</v>
      </c>
      <c r="J193" s="13">
        <v>50</v>
      </c>
      <c r="K193" s="11">
        <v>50</v>
      </c>
      <c r="L193" s="11">
        <v>50</v>
      </c>
    </row>
    <row r="194" spans="1:12" ht="21" hidden="1" customHeight="1" x14ac:dyDescent="0.25">
      <c r="A194" s="87">
        <v>1</v>
      </c>
      <c r="B194" s="2">
        <v>111</v>
      </c>
      <c r="C194" s="2" t="s">
        <v>67</v>
      </c>
      <c r="D194" s="14">
        <v>633009</v>
      </c>
      <c r="E194" s="8" t="s">
        <v>127</v>
      </c>
      <c r="F194" s="11">
        <v>2504.14</v>
      </c>
      <c r="G194" s="11">
        <v>0</v>
      </c>
      <c r="H194" s="38">
        <v>2000</v>
      </c>
      <c r="I194" s="11">
        <v>180</v>
      </c>
      <c r="J194" s="13">
        <v>0</v>
      </c>
      <c r="K194" s="11">
        <v>0</v>
      </c>
      <c r="L194" s="11">
        <v>0</v>
      </c>
    </row>
    <row r="195" spans="1:12" ht="24" hidden="1" customHeight="1" x14ac:dyDescent="0.25">
      <c r="A195" s="87">
        <v>1</v>
      </c>
      <c r="B195" s="2">
        <v>41</v>
      </c>
      <c r="C195" s="2" t="s">
        <v>67</v>
      </c>
      <c r="D195" s="14">
        <v>633010</v>
      </c>
      <c r="E195" s="8" t="s">
        <v>134</v>
      </c>
      <c r="F195" s="11">
        <v>0</v>
      </c>
      <c r="G195" s="11">
        <v>0</v>
      </c>
      <c r="H195" s="38">
        <v>100</v>
      </c>
      <c r="I195" s="11">
        <v>130</v>
      </c>
      <c r="J195" s="13">
        <v>150</v>
      </c>
      <c r="K195" s="11">
        <v>150</v>
      </c>
      <c r="L195" s="11">
        <v>150</v>
      </c>
    </row>
    <row r="196" spans="1:12" ht="24" hidden="1" customHeight="1" x14ac:dyDescent="0.25">
      <c r="A196" s="87">
        <v>1</v>
      </c>
      <c r="B196" s="2">
        <v>41</v>
      </c>
      <c r="C196" s="2" t="s">
        <v>168</v>
      </c>
      <c r="D196" s="14">
        <v>633013</v>
      </c>
      <c r="E196" s="8" t="s">
        <v>30</v>
      </c>
      <c r="F196" s="11">
        <v>0</v>
      </c>
      <c r="G196" s="11">
        <v>20.99</v>
      </c>
      <c r="H196" s="38">
        <v>0</v>
      </c>
      <c r="I196" s="11">
        <v>0</v>
      </c>
      <c r="J196" s="13">
        <v>0</v>
      </c>
      <c r="K196" s="11">
        <v>0</v>
      </c>
      <c r="L196" s="11">
        <v>0</v>
      </c>
    </row>
    <row r="197" spans="1:12" ht="22.5" hidden="1" customHeight="1" x14ac:dyDescent="0.25">
      <c r="A197" s="87">
        <v>1</v>
      </c>
      <c r="B197" s="2">
        <v>41</v>
      </c>
      <c r="C197" s="2" t="s">
        <v>67</v>
      </c>
      <c r="D197" s="14">
        <v>633015</v>
      </c>
      <c r="E197" s="8" t="s">
        <v>128</v>
      </c>
      <c r="F197" s="11">
        <v>18.2</v>
      </c>
      <c r="G197" s="11">
        <v>20.03</v>
      </c>
      <c r="H197" s="38">
        <v>50</v>
      </c>
      <c r="I197" s="11">
        <v>76</v>
      </c>
      <c r="J197" s="13">
        <v>70</v>
      </c>
      <c r="K197" s="11">
        <v>70</v>
      </c>
      <c r="L197" s="11">
        <v>70</v>
      </c>
    </row>
    <row r="198" spans="1:12" ht="28.5" hidden="1" customHeight="1" x14ac:dyDescent="0.25">
      <c r="A198" s="87">
        <v>1</v>
      </c>
      <c r="B198" s="2">
        <v>111</v>
      </c>
      <c r="C198" s="2" t="s">
        <v>67</v>
      </c>
      <c r="D198" s="14">
        <v>635002</v>
      </c>
      <c r="E198" s="8" t="s">
        <v>36</v>
      </c>
      <c r="F198" s="11">
        <v>96</v>
      </c>
      <c r="G198" s="11">
        <v>0</v>
      </c>
      <c r="H198" s="38">
        <v>0</v>
      </c>
      <c r="I198" s="11">
        <v>0</v>
      </c>
      <c r="J198" s="13">
        <v>0</v>
      </c>
      <c r="K198" s="11">
        <v>0</v>
      </c>
      <c r="L198" s="11">
        <v>0</v>
      </c>
    </row>
    <row r="199" spans="1:12" ht="23.25" hidden="1" customHeight="1" x14ac:dyDescent="0.25">
      <c r="A199" s="87">
        <v>1</v>
      </c>
      <c r="B199" s="2">
        <v>41</v>
      </c>
      <c r="C199" s="2" t="s">
        <v>67</v>
      </c>
      <c r="D199" s="14">
        <v>635004</v>
      </c>
      <c r="E199" s="8" t="s">
        <v>86</v>
      </c>
      <c r="F199" s="11">
        <v>85</v>
      </c>
      <c r="G199" s="11">
        <v>0</v>
      </c>
      <c r="H199" s="38">
        <v>0</v>
      </c>
      <c r="I199" s="11">
        <v>0</v>
      </c>
      <c r="J199" s="13">
        <v>0</v>
      </c>
      <c r="K199" s="11">
        <v>0</v>
      </c>
      <c r="L199" s="11">
        <v>0</v>
      </c>
    </row>
    <row r="200" spans="1:12" ht="25.5" hidden="1" customHeight="1" x14ac:dyDescent="0.25">
      <c r="A200" s="87">
        <v>1</v>
      </c>
      <c r="B200" s="2">
        <v>41</v>
      </c>
      <c r="C200" s="2" t="s">
        <v>67</v>
      </c>
      <c r="D200" s="14">
        <v>635006</v>
      </c>
      <c r="E200" s="8" t="s">
        <v>71</v>
      </c>
      <c r="F200" s="11">
        <v>151.41999999999999</v>
      </c>
      <c r="G200" s="11">
        <v>0</v>
      </c>
      <c r="H200" s="38">
        <v>0</v>
      </c>
      <c r="I200" s="11">
        <v>0</v>
      </c>
      <c r="J200" s="13">
        <v>0</v>
      </c>
      <c r="K200" s="11">
        <v>0</v>
      </c>
      <c r="L200" s="11">
        <v>0</v>
      </c>
    </row>
    <row r="201" spans="1:12" ht="18" hidden="1" customHeight="1" x14ac:dyDescent="0.25">
      <c r="A201" s="87">
        <v>1</v>
      </c>
      <c r="B201" s="2">
        <v>41</v>
      </c>
      <c r="C201" s="2" t="s">
        <v>168</v>
      </c>
      <c r="D201" s="14">
        <v>637001</v>
      </c>
      <c r="E201" s="8" t="s">
        <v>169</v>
      </c>
      <c r="F201" s="11">
        <v>0</v>
      </c>
      <c r="G201" s="11">
        <v>50</v>
      </c>
      <c r="H201" s="38">
        <v>0</v>
      </c>
      <c r="I201" s="11">
        <v>0</v>
      </c>
      <c r="J201" s="13">
        <v>0</v>
      </c>
      <c r="K201" s="11">
        <v>0</v>
      </c>
      <c r="L201" s="11">
        <v>0</v>
      </c>
    </row>
    <row r="202" spans="1:12" ht="16.5" hidden="1" customHeight="1" x14ac:dyDescent="0.25">
      <c r="A202" s="87">
        <v>1</v>
      </c>
      <c r="B202" s="2">
        <v>111</v>
      </c>
      <c r="C202" s="2" t="s">
        <v>168</v>
      </c>
      <c r="D202" s="14">
        <v>637004</v>
      </c>
      <c r="E202" s="8" t="s">
        <v>41</v>
      </c>
      <c r="F202" s="11">
        <v>0</v>
      </c>
      <c r="G202" s="11">
        <v>680</v>
      </c>
      <c r="H202" s="38">
        <v>0</v>
      </c>
      <c r="I202" s="11">
        <v>0</v>
      </c>
      <c r="J202" s="13">
        <v>0</v>
      </c>
      <c r="K202" s="11">
        <v>0</v>
      </c>
      <c r="L202" s="11">
        <v>0</v>
      </c>
    </row>
    <row r="203" spans="1:12" ht="24" hidden="1" customHeight="1" x14ac:dyDescent="0.25">
      <c r="A203" s="87">
        <v>1</v>
      </c>
      <c r="B203" s="2">
        <v>41</v>
      </c>
      <c r="C203" s="2" t="s">
        <v>67</v>
      </c>
      <c r="D203" s="14">
        <v>637004</v>
      </c>
      <c r="E203" s="8" t="s">
        <v>41</v>
      </c>
      <c r="F203" s="11">
        <v>385.84</v>
      </c>
      <c r="G203" s="11">
        <v>147.12</v>
      </c>
      <c r="H203" s="38">
        <v>150</v>
      </c>
      <c r="I203" s="11">
        <v>120</v>
      </c>
      <c r="J203" s="13">
        <v>150</v>
      </c>
      <c r="K203" s="11">
        <v>150</v>
      </c>
      <c r="L203" s="11">
        <v>150</v>
      </c>
    </row>
    <row r="204" spans="1:12" ht="13.5" hidden="1" customHeight="1" x14ac:dyDescent="0.25">
      <c r="A204" s="87">
        <v>1</v>
      </c>
      <c r="B204" s="2">
        <v>41</v>
      </c>
      <c r="C204" s="2" t="s">
        <v>168</v>
      </c>
      <c r="D204" s="14">
        <v>637005</v>
      </c>
      <c r="E204" s="8" t="s">
        <v>170</v>
      </c>
      <c r="F204" s="11">
        <v>0</v>
      </c>
      <c r="G204" s="11">
        <v>3400</v>
      </c>
      <c r="H204" s="38">
        <v>0</v>
      </c>
      <c r="I204" s="11">
        <v>0</v>
      </c>
      <c r="J204" s="13">
        <v>0</v>
      </c>
      <c r="K204" s="11">
        <v>0</v>
      </c>
      <c r="L204" s="11">
        <v>0</v>
      </c>
    </row>
    <row r="205" spans="1:12" ht="18.75" hidden="1" customHeight="1" x14ac:dyDescent="0.25">
      <c r="A205" s="87">
        <v>1</v>
      </c>
      <c r="B205" s="2">
        <v>41</v>
      </c>
      <c r="C205" s="2" t="s">
        <v>67</v>
      </c>
      <c r="D205" s="14">
        <v>637006</v>
      </c>
      <c r="E205" s="8" t="s">
        <v>43</v>
      </c>
      <c r="F205" s="11">
        <v>79.8</v>
      </c>
      <c r="G205" s="11">
        <v>30</v>
      </c>
      <c r="H205" s="38">
        <v>0</v>
      </c>
      <c r="I205" s="11">
        <v>0</v>
      </c>
      <c r="J205" s="13">
        <v>0</v>
      </c>
      <c r="K205" s="11">
        <v>0</v>
      </c>
      <c r="L205" s="11">
        <v>0</v>
      </c>
    </row>
    <row r="206" spans="1:12" ht="20.25" hidden="1" customHeight="1" x14ac:dyDescent="0.25">
      <c r="A206" s="87">
        <v>1</v>
      </c>
      <c r="B206" s="2">
        <v>111</v>
      </c>
      <c r="C206" s="2" t="s">
        <v>67</v>
      </c>
      <c r="D206" s="14">
        <v>637014</v>
      </c>
      <c r="E206" s="8" t="s">
        <v>77</v>
      </c>
      <c r="F206" s="11">
        <v>914.3</v>
      </c>
      <c r="G206" s="11">
        <v>630.5</v>
      </c>
      <c r="H206" s="38">
        <v>1500</v>
      </c>
      <c r="I206" s="11">
        <v>1000</v>
      </c>
      <c r="J206" s="13">
        <v>1500</v>
      </c>
      <c r="K206" s="11">
        <v>1500</v>
      </c>
      <c r="L206" s="11">
        <v>1500</v>
      </c>
    </row>
    <row r="207" spans="1:12" ht="12.75" hidden="1" customHeight="1" x14ac:dyDescent="0.25">
      <c r="A207" s="87">
        <v>1</v>
      </c>
      <c r="B207" s="2">
        <v>41</v>
      </c>
      <c r="C207" s="2" t="s">
        <v>67</v>
      </c>
      <c r="D207" s="14">
        <v>637014</v>
      </c>
      <c r="E207" s="8" t="s">
        <v>45</v>
      </c>
      <c r="F207" s="11">
        <v>4414.6899999999996</v>
      </c>
      <c r="G207" s="11">
        <v>5471.73</v>
      </c>
      <c r="H207" s="38">
        <v>6000</v>
      </c>
      <c r="I207" s="11">
        <v>5000</v>
      </c>
      <c r="J207" s="13">
        <v>6000</v>
      </c>
      <c r="K207" s="11">
        <v>6000</v>
      </c>
      <c r="L207" s="11">
        <v>6000</v>
      </c>
    </row>
    <row r="208" spans="1:12" ht="15" hidden="1" customHeight="1" x14ac:dyDescent="0.25">
      <c r="A208" s="87">
        <v>1</v>
      </c>
      <c r="B208" s="2">
        <v>41</v>
      </c>
      <c r="C208" s="2" t="s">
        <v>67</v>
      </c>
      <c r="D208" s="14">
        <v>637015</v>
      </c>
      <c r="E208" s="8" t="s">
        <v>46</v>
      </c>
      <c r="F208" s="11">
        <v>52.32</v>
      </c>
      <c r="G208" s="11">
        <v>52.32</v>
      </c>
      <c r="H208" s="38">
        <v>0</v>
      </c>
      <c r="I208" s="11">
        <v>52</v>
      </c>
      <c r="J208" s="13">
        <v>52</v>
      </c>
      <c r="K208" s="11">
        <v>52</v>
      </c>
      <c r="L208" s="11">
        <v>52</v>
      </c>
    </row>
    <row r="209" spans="1:12" ht="24" hidden="1" customHeight="1" x14ac:dyDescent="0.25">
      <c r="A209" s="90">
        <v>1</v>
      </c>
      <c r="B209" s="2">
        <v>41</v>
      </c>
      <c r="C209" s="2" t="s">
        <v>67</v>
      </c>
      <c r="D209" s="14">
        <v>637016</v>
      </c>
      <c r="E209" s="8" t="s">
        <v>182</v>
      </c>
      <c r="F209" s="11">
        <v>0</v>
      </c>
      <c r="G209" s="11">
        <v>0</v>
      </c>
      <c r="H209" s="38">
        <v>300</v>
      </c>
      <c r="I209" s="11">
        <v>300</v>
      </c>
      <c r="J209" s="121">
        <v>300</v>
      </c>
      <c r="K209" s="62">
        <v>300</v>
      </c>
      <c r="L209" s="62">
        <v>300</v>
      </c>
    </row>
    <row r="210" spans="1:12" ht="15.75" thickBot="1" x14ac:dyDescent="0.3">
      <c r="A210" s="92"/>
      <c r="B210" s="22"/>
      <c r="C210" s="22"/>
      <c r="D210" s="22"/>
      <c r="E210" s="22"/>
      <c r="F210" s="22"/>
      <c r="G210" s="22"/>
      <c r="H210" s="56"/>
      <c r="I210" s="22"/>
      <c r="J210" s="41"/>
      <c r="K210" s="22"/>
      <c r="L210" s="22"/>
    </row>
    <row r="211" spans="1:12" ht="15.75" thickBot="1" x14ac:dyDescent="0.3">
      <c r="A211" s="27">
        <v>1</v>
      </c>
      <c r="B211" s="23"/>
      <c r="C211" s="33" t="s">
        <v>72</v>
      </c>
      <c r="D211" s="33"/>
      <c r="E211" s="149" t="s">
        <v>73</v>
      </c>
      <c r="F211" s="150">
        <f>SUM(F212+F214)</f>
        <v>194.16</v>
      </c>
      <c r="G211" s="150">
        <f>SUM(G212+G214)</f>
        <v>191.64000000000001</v>
      </c>
      <c r="H211" s="150">
        <f t="shared" ref="H211:L211" si="38">SUM(H212+H214)</f>
        <v>200</v>
      </c>
      <c r="I211" s="150">
        <f t="shared" si="38"/>
        <v>175</v>
      </c>
      <c r="J211" s="151">
        <f t="shared" si="38"/>
        <v>200</v>
      </c>
      <c r="K211" s="150">
        <f t="shared" si="38"/>
        <v>200</v>
      </c>
      <c r="L211" s="152">
        <f t="shared" si="38"/>
        <v>200</v>
      </c>
    </row>
    <row r="212" spans="1:12" x14ac:dyDescent="0.25">
      <c r="B212" s="34"/>
      <c r="C212" s="37" t="s">
        <v>72</v>
      </c>
      <c r="D212" s="3">
        <v>610</v>
      </c>
      <c r="E212" s="112" t="s">
        <v>11</v>
      </c>
      <c r="F212" s="35">
        <f>SUM(F213)</f>
        <v>144</v>
      </c>
      <c r="G212" s="35">
        <f>SUM(G213)</f>
        <v>142.02000000000001</v>
      </c>
      <c r="H212" s="35">
        <f t="shared" ref="H212:L212" si="39">SUM(H213)</f>
        <v>150</v>
      </c>
      <c r="I212" s="35">
        <f t="shared" si="39"/>
        <v>140</v>
      </c>
      <c r="J212" s="1">
        <f t="shared" si="39"/>
        <v>150</v>
      </c>
      <c r="K212" s="35">
        <f t="shared" si="39"/>
        <v>150</v>
      </c>
      <c r="L212" s="35">
        <f t="shared" si="39"/>
        <v>150</v>
      </c>
    </row>
    <row r="213" spans="1:12" hidden="1" x14ac:dyDescent="0.25">
      <c r="A213" s="69">
        <v>1</v>
      </c>
      <c r="B213" s="8">
        <v>41</v>
      </c>
      <c r="C213" s="8" t="s">
        <v>72</v>
      </c>
      <c r="D213" s="2">
        <v>611</v>
      </c>
      <c r="E213" s="111" t="s">
        <v>69</v>
      </c>
      <c r="F213" s="11">
        <v>144</v>
      </c>
      <c r="G213" s="11">
        <v>142.02000000000001</v>
      </c>
      <c r="H213" s="11">
        <v>150</v>
      </c>
      <c r="I213" s="11">
        <v>140</v>
      </c>
      <c r="J213" s="13">
        <v>150</v>
      </c>
      <c r="K213" s="11">
        <v>150</v>
      </c>
      <c r="L213" s="11">
        <v>150</v>
      </c>
    </row>
    <row r="214" spans="1:12" x14ac:dyDescent="0.25">
      <c r="A214" s="148">
        <v>1</v>
      </c>
      <c r="B214" s="2"/>
      <c r="C214" s="2" t="s">
        <v>72</v>
      </c>
      <c r="D214" s="4">
        <v>620</v>
      </c>
      <c r="E214" s="110" t="s">
        <v>15</v>
      </c>
      <c r="F214" s="6">
        <f>SUM(F215)</f>
        <v>50.16</v>
      </c>
      <c r="G214" s="6">
        <f>SUM(G215)</f>
        <v>49.62</v>
      </c>
      <c r="H214" s="6">
        <f t="shared" ref="H214:L214" si="40">SUM(H215)</f>
        <v>50</v>
      </c>
      <c r="I214" s="6">
        <f t="shared" si="40"/>
        <v>35</v>
      </c>
      <c r="J214" s="7">
        <f t="shared" si="40"/>
        <v>50</v>
      </c>
      <c r="K214" s="6">
        <f t="shared" si="40"/>
        <v>50</v>
      </c>
      <c r="L214" s="6">
        <f t="shared" si="40"/>
        <v>50</v>
      </c>
    </row>
    <row r="215" spans="1:12" hidden="1" x14ac:dyDescent="0.25">
      <c r="A215" s="80">
        <v>1</v>
      </c>
      <c r="B215" s="2">
        <v>41</v>
      </c>
      <c r="C215" s="39" t="s">
        <v>72</v>
      </c>
      <c r="D215" s="2">
        <v>621.625</v>
      </c>
      <c r="E215" s="44" t="s">
        <v>56</v>
      </c>
      <c r="F215" s="11">
        <v>50.16</v>
      </c>
      <c r="G215" s="11">
        <v>49.62</v>
      </c>
      <c r="H215" s="11">
        <v>50</v>
      </c>
      <c r="I215" s="11">
        <v>35</v>
      </c>
      <c r="J215" s="13">
        <v>50</v>
      </c>
      <c r="K215" s="11">
        <v>50</v>
      </c>
      <c r="L215" s="11">
        <v>50</v>
      </c>
    </row>
    <row r="216" spans="1:12" ht="15.75" thickBot="1" x14ac:dyDescent="0.3">
      <c r="A216" s="89"/>
      <c r="B216" s="20"/>
      <c r="C216" s="20"/>
      <c r="D216" s="21"/>
      <c r="E216" s="58"/>
      <c r="F216" s="45"/>
      <c r="G216" s="45"/>
      <c r="H216" s="59"/>
      <c r="I216" s="45"/>
      <c r="J216" s="60"/>
      <c r="K216" s="45"/>
      <c r="L216" s="45"/>
    </row>
    <row r="217" spans="1:12" ht="15.75" thickBot="1" x14ac:dyDescent="0.3">
      <c r="A217" s="156">
        <v>2</v>
      </c>
      <c r="B217" s="29"/>
      <c r="C217" s="29"/>
      <c r="D217" s="157">
        <v>700</v>
      </c>
      <c r="E217" s="25" t="s">
        <v>7</v>
      </c>
      <c r="F217" s="26">
        <f>SUM(F218)</f>
        <v>73635.200000000012</v>
      </c>
      <c r="G217" s="26">
        <f>SUM(G218)</f>
        <v>163637.73000000004</v>
      </c>
      <c r="H217" s="26">
        <f t="shared" ref="H217:L217" si="41">SUM(H218)</f>
        <v>788300</v>
      </c>
      <c r="I217" s="26">
        <f t="shared" si="41"/>
        <v>200664</v>
      </c>
      <c r="J217" s="83">
        <f t="shared" si="41"/>
        <v>1508500</v>
      </c>
      <c r="K217" s="26">
        <f t="shared" si="41"/>
        <v>5000</v>
      </c>
      <c r="L217" s="84">
        <f t="shared" si="41"/>
        <v>0</v>
      </c>
    </row>
    <row r="218" spans="1:12" ht="21.75" customHeight="1" x14ac:dyDescent="0.25">
      <c r="A218" s="153">
        <v>2</v>
      </c>
      <c r="B218" s="9"/>
      <c r="C218" s="74"/>
      <c r="D218" s="154">
        <v>710</v>
      </c>
      <c r="E218" s="155" t="s">
        <v>74</v>
      </c>
      <c r="F218" s="35">
        <f t="shared" ref="F218:L218" si="42">SUM(F219:F255)</f>
        <v>73635.200000000012</v>
      </c>
      <c r="G218" s="35">
        <f t="shared" si="42"/>
        <v>163637.73000000004</v>
      </c>
      <c r="H218" s="35">
        <f t="shared" si="42"/>
        <v>788300</v>
      </c>
      <c r="I218" s="35">
        <f t="shared" si="42"/>
        <v>200664</v>
      </c>
      <c r="J218" s="1">
        <f t="shared" si="42"/>
        <v>1508500</v>
      </c>
      <c r="K218" s="35">
        <f t="shared" si="42"/>
        <v>5000</v>
      </c>
      <c r="L218" s="35">
        <f t="shared" si="42"/>
        <v>0</v>
      </c>
    </row>
    <row r="219" spans="1:12" ht="14.25" hidden="1" customHeight="1" x14ac:dyDescent="0.25">
      <c r="A219" s="94">
        <v>2</v>
      </c>
      <c r="B219" s="117">
        <v>41</v>
      </c>
      <c r="C219" s="2" t="s">
        <v>9</v>
      </c>
      <c r="D219" s="14">
        <v>711001</v>
      </c>
      <c r="E219" s="46" t="s">
        <v>90</v>
      </c>
      <c r="F219" s="11">
        <v>12</v>
      </c>
      <c r="G219" s="11">
        <v>0</v>
      </c>
      <c r="H219" s="11">
        <v>3000</v>
      </c>
      <c r="I219" s="11">
        <v>0</v>
      </c>
      <c r="J219" s="13">
        <v>3000</v>
      </c>
      <c r="K219" s="11">
        <v>5000</v>
      </c>
      <c r="L219" s="11">
        <v>0</v>
      </c>
    </row>
    <row r="220" spans="1:12" ht="15" hidden="1" customHeight="1" x14ac:dyDescent="0.25">
      <c r="A220" s="94">
        <v>2</v>
      </c>
      <c r="B220" s="117">
        <v>46</v>
      </c>
      <c r="C220" s="2" t="s">
        <v>9</v>
      </c>
      <c r="D220" s="14">
        <v>711003</v>
      </c>
      <c r="E220" s="46" t="s">
        <v>30</v>
      </c>
      <c r="F220" s="11">
        <v>3051</v>
      </c>
      <c r="G220" s="11">
        <v>0</v>
      </c>
      <c r="H220" s="11">
        <v>0</v>
      </c>
      <c r="I220" s="11">
        <v>0</v>
      </c>
      <c r="J220" s="7">
        <v>0</v>
      </c>
      <c r="K220" s="11">
        <v>0</v>
      </c>
      <c r="L220" s="11">
        <v>0</v>
      </c>
    </row>
    <row r="221" spans="1:12" ht="21" hidden="1" customHeight="1" x14ac:dyDescent="0.25">
      <c r="A221" s="94">
        <v>2</v>
      </c>
      <c r="B221" s="117">
        <v>41</v>
      </c>
      <c r="C221" s="2" t="s">
        <v>9</v>
      </c>
      <c r="D221" s="14">
        <v>713002</v>
      </c>
      <c r="E221" s="46" t="s">
        <v>136</v>
      </c>
      <c r="F221" s="11">
        <v>2299.9899999999998</v>
      </c>
      <c r="G221" s="11">
        <v>0</v>
      </c>
      <c r="H221" s="38">
        <v>0</v>
      </c>
      <c r="I221" s="11">
        <v>0</v>
      </c>
      <c r="J221" s="13">
        <v>0</v>
      </c>
      <c r="K221" s="11">
        <v>0</v>
      </c>
      <c r="L221" s="11">
        <v>0</v>
      </c>
    </row>
    <row r="222" spans="1:12" ht="15" hidden="1" customHeight="1" x14ac:dyDescent="0.25">
      <c r="A222" s="94">
        <v>2</v>
      </c>
      <c r="B222" s="117">
        <v>41</v>
      </c>
      <c r="C222" s="2" t="s">
        <v>9</v>
      </c>
      <c r="D222" s="14">
        <v>716</v>
      </c>
      <c r="E222" s="46" t="s">
        <v>98</v>
      </c>
      <c r="F222" s="11">
        <v>0</v>
      </c>
      <c r="G222" s="11">
        <v>0</v>
      </c>
      <c r="H222" s="38">
        <v>0</v>
      </c>
      <c r="I222" s="11">
        <v>0</v>
      </c>
      <c r="J222" s="13">
        <v>35000</v>
      </c>
      <c r="K222" s="11">
        <v>0</v>
      </c>
      <c r="L222" s="11">
        <v>0</v>
      </c>
    </row>
    <row r="223" spans="1:12" ht="13.5" hidden="1" customHeight="1" x14ac:dyDescent="0.25">
      <c r="A223" s="94">
        <v>2</v>
      </c>
      <c r="B223" s="117">
        <v>46</v>
      </c>
      <c r="C223" s="2" t="s">
        <v>9</v>
      </c>
      <c r="D223" s="14">
        <v>716</v>
      </c>
      <c r="E223" s="46" t="s">
        <v>137</v>
      </c>
      <c r="F223" s="11">
        <v>400</v>
      </c>
      <c r="G223" s="11">
        <v>0</v>
      </c>
      <c r="H223" s="38">
        <v>0</v>
      </c>
      <c r="I223" s="11">
        <v>0</v>
      </c>
      <c r="J223" s="13">
        <v>0</v>
      </c>
      <c r="K223" s="11">
        <v>0</v>
      </c>
      <c r="L223" s="11">
        <v>0</v>
      </c>
    </row>
    <row r="224" spans="1:12" ht="26.25" hidden="1" customHeight="1" x14ac:dyDescent="0.25">
      <c r="A224" s="94">
        <v>2</v>
      </c>
      <c r="B224" s="117">
        <v>46</v>
      </c>
      <c r="C224" s="36" t="s">
        <v>101</v>
      </c>
      <c r="D224" s="14">
        <v>717001</v>
      </c>
      <c r="E224" s="46" t="s">
        <v>138</v>
      </c>
      <c r="F224" s="11">
        <v>285</v>
      </c>
      <c r="G224" s="11">
        <v>4096</v>
      </c>
      <c r="H224" s="38">
        <v>0</v>
      </c>
      <c r="I224" s="11">
        <v>0</v>
      </c>
      <c r="J224" s="13">
        <v>0</v>
      </c>
      <c r="K224" s="11">
        <v>0</v>
      </c>
      <c r="L224" s="11">
        <v>0</v>
      </c>
    </row>
    <row r="225" spans="1:12" ht="23.25" hidden="1" customHeight="1" x14ac:dyDescent="0.25">
      <c r="A225" s="94">
        <v>2</v>
      </c>
      <c r="B225" s="117">
        <v>46</v>
      </c>
      <c r="C225" s="36" t="s">
        <v>101</v>
      </c>
      <c r="D225" s="14">
        <v>717001</v>
      </c>
      <c r="E225" s="46" t="s">
        <v>139</v>
      </c>
      <c r="F225" s="11">
        <v>934</v>
      </c>
      <c r="G225" s="11">
        <v>0</v>
      </c>
      <c r="H225" s="38">
        <v>0</v>
      </c>
      <c r="I225" s="11">
        <v>0</v>
      </c>
      <c r="J225" s="13">
        <v>0</v>
      </c>
      <c r="K225" s="11">
        <v>0</v>
      </c>
      <c r="L225" s="11">
        <v>0</v>
      </c>
    </row>
    <row r="226" spans="1:12" ht="19.5" hidden="1" customHeight="1" x14ac:dyDescent="0.25">
      <c r="A226" s="94">
        <v>2</v>
      </c>
      <c r="B226" s="117">
        <v>46</v>
      </c>
      <c r="C226" s="36" t="s">
        <v>101</v>
      </c>
      <c r="D226" s="14">
        <v>717001</v>
      </c>
      <c r="E226" s="46" t="s">
        <v>140</v>
      </c>
      <c r="F226" s="11">
        <v>26621.72</v>
      </c>
      <c r="G226" s="11">
        <v>1528.95</v>
      </c>
      <c r="H226" s="38">
        <v>0</v>
      </c>
      <c r="I226" s="11">
        <v>0</v>
      </c>
      <c r="J226" s="13">
        <v>0</v>
      </c>
      <c r="K226" s="11">
        <v>0</v>
      </c>
      <c r="L226" s="11">
        <v>0</v>
      </c>
    </row>
    <row r="227" spans="1:12" ht="21.75" hidden="1" customHeight="1" x14ac:dyDescent="0.25">
      <c r="A227" s="94">
        <v>2</v>
      </c>
      <c r="B227" s="117">
        <v>46</v>
      </c>
      <c r="C227" s="36" t="s">
        <v>101</v>
      </c>
      <c r="D227" s="14">
        <v>717001</v>
      </c>
      <c r="E227" s="46" t="s">
        <v>165</v>
      </c>
      <c r="F227" s="11">
        <v>0</v>
      </c>
      <c r="G227" s="11">
        <v>2259.6</v>
      </c>
      <c r="H227" s="38">
        <v>0</v>
      </c>
      <c r="I227" s="11">
        <v>0</v>
      </c>
      <c r="J227" s="13">
        <v>1500</v>
      </c>
      <c r="K227" s="11">
        <v>0</v>
      </c>
      <c r="L227" s="11">
        <v>0</v>
      </c>
    </row>
    <row r="228" spans="1:12" ht="16.5" hidden="1" customHeight="1" x14ac:dyDescent="0.25">
      <c r="A228" s="94">
        <v>2</v>
      </c>
      <c r="B228" s="117" t="s">
        <v>166</v>
      </c>
      <c r="C228" s="36" t="s">
        <v>101</v>
      </c>
      <c r="D228" s="14">
        <v>717001</v>
      </c>
      <c r="E228" s="46" t="s">
        <v>167</v>
      </c>
      <c r="F228" s="11">
        <v>0</v>
      </c>
      <c r="G228" s="11">
        <v>23600</v>
      </c>
      <c r="H228" s="38">
        <v>0</v>
      </c>
      <c r="I228" s="11">
        <v>0</v>
      </c>
      <c r="J228" s="13">
        <v>0</v>
      </c>
      <c r="K228" s="11">
        <v>0</v>
      </c>
      <c r="L228" s="11">
        <v>0</v>
      </c>
    </row>
    <row r="229" spans="1:12" ht="29.25" hidden="1" customHeight="1" x14ac:dyDescent="0.25">
      <c r="A229" s="94">
        <v>2</v>
      </c>
      <c r="B229" s="117">
        <v>46</v>
      </c>
      <c r="C229" s="36" t="s">
        <v>101</v>
      </c>
      <c r="D229" s="14">
        <v>717002</v>
      </c>
      <c r="E229" s="46" t="s">
        <v>196</v>
      </c>
      <c r="F229" s="11">
        <v>2302.56</v>
      </c>
      <c r="G229" s="11">
        <v>0</v>
      </c>
      <c r="H229" s="38">
        <v>0</v>
      </c>
      <c r="I229" s="11">
        <v>0</v>
      </c>
      <c r="J229" s="13">
        <v>0</v>
      </c>
      <c r="K229" s="11">
        <v>0</v>
      </c>
      <c r="L229" s="11">
        <v>0</v>
      </c>
    </row>
    <row r="230" spans="1:12" ht="18" hidden="1" customHeight="1" x14ac:dyDescent="0.25">
      <c r="A230" s="168">
        <v>2</v>
      </c>
      <c r="B230" s="169">
        <v>46</v>
      </c>
      <c r="C230" s="45" t="s">
        <v>101</v>
      </c>
      <c r="D230" s="21">
        <v>717002</v>
      </c>
      <c r="E230" s="63" t="s">
        <v>167</v>
      </c>
      <c r="F230" s="15">
        <v>0</v>
      </c>
      <c r="G230" s="15">
        <v>19621.2</v>
      </c>
      <c r="H230" s="53">
        <v>0</v>
      </c>
      <c r="I230" s="15">
        <v>0</v>
      </c>
      <c r="J230" s="16">
        <v>0</v>
      </c>
      <c r="K230" s="15">
        <v>0</v>
      </c>
      <c r="L230" s="15"/>
    </row>
    <row r="231" spans="1:12" s="175" customFormat="1" ht="18" hidden="1" customHeight="1" x14ac:dyDescent="0.2">
      <c r="A231" s="117">
        <v>2</v>
      </c>
      <c r="B231" s="117">
        <v>41</v>
      </c>
      <c r="C231" s="117" t="s">
        <v>101</v>
      </c>
      <c r="D231" s="117">
        <v>717002</v>
      </c>
      <c r="E231" s="176" t="s">
        <v>184</v>
      </c>
      <c r="F231" s="117" t="s">
        <v>171</v>
      </c>
      <c r="G231" s="117" t="s">
        <v>171</v>
      </c>
      <c r="H231" s="117" t="s">
        <v>171</v>
      </c>
      <c r="I231" s="117" t="s">
        <v>171</v>
      </c>
      <c r="J231" s="13">
        <v>15000</v>
      </c>
      <c r="K231" s="117" t="s">
        <v>171</v>
      </c>
      <c r="L231" s="117" t="s">
        <v>171</v>
      </c>
    </row>
    <row r="232" spans="1:12" ht="14.25" hidden="1" customHeight="1" x14ac:dyDescent="0.25">
      <c r="A232" s="177">
        <v>2</v>
      </c>
      <c r="B232" s="178">
        <v>111</v>
      </c>
      <c r="C232" s="74" t="s">
        <v>101</v>
      </c>
      <c r="D232" s="67">
        <v>717002</v>
      </c>
      <c r="E232" s="179" t="s">
        <v>184</v>
      </c>
      <c r="F232" s="9">
        <v>0</v>
      </c>
      <c r="G232" s="9">
        <v>0</v>
      </c>
      <c r="H232" s="52">
        <v>10000</v>
      </c>
      <c r="I232" s="9">
        <v>0</v>
      </c>
      <c r="J232" s="10">
        <v>0</v>
      </c>
      <c r="K232" s="9">
        <v>0</v>
      </c>
      <c r="L232" s="9">
        <v>0</v>
      </c>
    </row>
    <row r="233" spans="1:12" ht="18" hidden="1" customHeight="1" x14ac:dyDescent="0.25">
      <c r="A233" s="94">
        <v>2</v>
      </c>
      <c r="B233" s="117">
        <v>111</v>
      </c>
      <c r="C233" s="36" t="s">
        <v>101</v>
      </c>
      <c r="D233" s="14">
        <v>717002</v>
      </c>
      <c r="E233" s="46" t="s">
        <v>190</v>
      </c>
      <c r="F233" s="11">
        <v>0</v>
      </c>
      <c r="G233" s="11">
        <v>0</v>
      </c>
      <c r="H233" s="38">
        <v>100000</v>
      </c>
      <c r="I233" s="11">
        <v>550</v>
      </c>
      <c r="J233" s="13">
        <v>700000</v>
      </c>
      <c r="K233" s="11">
        <v>0</v>
      </c>
      <c r="L233" s="11">
        <v>0</v>
      </c>
    </row>
    <row r="234" spans="1:12" ht="31.5" hidden="1" customHeight="1" x14ac:dyDescent="0.25">
      <c r="A234" s="94">
        <v>2</v>
      </c>
      <c r="B234" s="117">
        <v>41</v>
      </c>
      <c r="C234" s="36" t="s">
        <v>101</v>
      </c>
      <c r="D234" s="14">
        <v>717002</v>
      </c>
      <c r="E234" s="46" t="s">
        <v>183</v>
      </c>
      <c r="F234" s="11">
        <v>0</v>
      </c>
      <c r="G234" s="11">
        <v>0</v>
      </c>
      <c r="H234" s="38">
        <v>0</v>
      </c>
      <c r="I234" s="11">
        <v>28100</v>
      </c>
      <c r="J234" s="13">
        <v>0</v>
      </c>
      <c r="K234" s="11">
        <v>0</v>
      </c>
      <c r="L234" s="11">
        <v>0</v>
      </c>
    </row>
    <row r="235" spans="1:12" ht="21.75" hidden="1" customHeight="1" x14ac:dyDescent="0.25">
      <c r="A235" s="94">
        <v>2</v>
      </c>
      <c r="B235" s="117">
        <v>45</v>
      </c>
      <c r="C235" s="36" t="s">
        <v>101</v>
      </c>
      <c r="D235" s="14">
        <v>717002</v>
      </c>
      <c r="E235" s="46" t="s">
        <v>183</v>
      </c>
      <c r="F235" s="11">
        <v>170</v>
      </c>
      <c r="G235" s="11">
        <v>0</v>
      </c>
      <c r="H235" s="38">
        <v>150000</v>
      </c>
      <c r="I235" s="11">
        <v>66650</v>
      </c>
      <c r="J235" s="13">
        <v>0</v>
      </c>
      <c r="K235" s="11">
        <v>0</v>
      </c>
      <c r="L235" s="11">
        <v>0</v>
      </c>
    </row>
    <row r="236" spans="1:12" ht="33.75" hidden="1" customHeight="1" x14ac:dyDescent="0.25">
      <c r="A236" s="94">
        <v>2</v>
      </c>
      <c r="B236" s="117">
        <v>41</v>
      </c>
      <c r="C236" s="36" t="s">
        <v>111</v>
      </c>
      <c r="D236" s="14">
        <v>717001</v>
      </c>
      <c r="E236" s="46" t="s">
        <v>141</v>
      </c>
      <c r="F236" s="11">
        <v>0</v>
      </c>
      <c r="G236" s="11">
        <v>3133.48</v>
      </c>
      <c r="H236" s="38">
        <v>0</v>
      </c>
      <c r="I236" s="11">
        <v>0</v>
      </c>
      <c r="J236" s="13">
        <v>40000</v>
      </c>
      <c r="K236" s="11">
        <v>0</v>
      </c>
      <c r="L236" s="11"/>
    </row>
    <row r="237" spans="1:12" ht="28.5" hidden="1" customHeight="1" x14ac:dyDescent="0.25">
      <c r="A237" s="94">
        <v>2</v>
      </c>
      <c r="B237" s="117">
        <v>46</v>
      </c>
      <c r="C237" s="36" t="s">
        <v>111</v>
      </c>
      <c r="D237" s="14">
        <v>717001</v>
      </c>
      <c r="E237" s="46" t="s">
        <v>141</v>
      </c>
      <c r="F237" s="11">
        <v>10187.700000000001</v>
      </c>
      <c r="G237" s="11">
        <v>29878.25</v>
      </c>
      <c r="H237" s="38">
        <v>0</v>
      </c>
      <c r="I237" s="11">
        <v>0</v>
      </c>
      <c r="J237" s="13">
        <v>0</v>
      </c>
      <c r="K237" s="11">
        <v>0</v>
      </c>
      <c r="L237" s="11"/>
    </row>
    <row r="238" spans="1:12" ht="33.75" hidden="1" customHeight="1" x14ac:dyDescent="0.25">
      <c r="A238" s="94">
        <v>2</v>
      </c>
      <c r="B238" s="117">
        <v>41</v>
      </c>
      <c r="C238" s="36" t="s">
        <v>111</v>
      </c>
      <c r="D238" s="14">
        <v>717002</v>
      </c>
      <c r="E238" s="46" t="s">
        <v>198</v>
      </c>
      <c r="F238" s="11">
        <v>0</v>
      </c>
      <c r="G238" s="11">
        <v>0</v>
      </c>
      <c r="H238" s="38">
        <v>75000</v>
      </c>
      <c r="I238" s="11">
        <v>384</v>
      </c>
      <c r="J238" s="13">
        <v>50000</v>
      </c>
      <c r="K238" s="11">
        <v>0</v>
      </c>
      <c r="L238" s="11">
        <v>0</v>
      </c>
    </row>
    <row r="239" spans="1:12" ht="33" hidden="1" customHeight="1" x14ac:dyDescent="0.25">
      <c r="A239" s="94">
        <v>2</v>
      </c>
      <c r="B239" s="117">
        <v>111</v>
      </c>
      <c r="C239" s="36" t="s">
        <v>111</v>
      </c>
      <c r="D239" s="14">
        <v>717002</v>
      </c>
      <c r="E239" s="46" t="s">
        <v>142</v>
      </c>
      <c r="F239" s="11">
        <v>0</v>
      </c>
      <c r="G239" s="11">
        <v>0</v>
      </c>
      <c r="H239" s="38">
        <v>0</v>
      </c>
      <c r="I239" s="11">
        <v>0</v>
      </c>
      <c r="J239" s="13">
        <v>100000</v>
      </c>
      <c r="K239" s="11"/>
      <c r="L239" s="11"/>
    </row>
    <row r="240" spans="1:12" ht="12" hidden="1" customHeight="1" x14ac:dyDescent="0.25">
      <c r="A240" s="94">
        <v>2</v>
      </c>
      <c r="B240" s="117">
        <v>46</v>
      </c>
      <c r="C240" s="36" t="s">
        <v>111</v>
      </c>
      <c r="D240" s="14">
        <v>717002</v>
      </c>
      <c r="E240" s="46" t="s">
        <v>142</v>
      </c>
      <c r="F240" s="11">
        <v>2100</v>
      </c>
      <c r="G240" s="11">
        <v>420</v>
      </c>
      <c r="H240" s="38">
        <v>0</v>
      </c>
      <c r="I240" s="11">
        <v>0</v>
      </c>
      <c r="J240" s="13">
        <v>0</v>
      </c>
      <c r="K240" s="11">
        <v>0</v>
      </c>
      <c r="L240" s="11"/>
    </row>
    <row r="241" spans="1:12" ht="18.75" hidden="1" customHeight="1" x14ac:dyDescent="0.25">
      <c r="A241" s="94">
        <v>2</v>
      </c>
      <c r="B241" s="117">
        <v>52</v>
      </c>
      <c r="C241" s="36" t="s">
        <v>54</v>
      </c>
      <c r="D241" s="14">
        <v>714004</v>
      </c>
      <c r="E241" s="46" t="s">
        <v>186</v>
      </c>
      <c r="F241" s="11">
        <v>0</v>
      </c>
      <c r="G241" s="11">
        <v>0</v>
      </c>
      <c r="H241" s="38">
        <v>0</v>
      </c>
      <c r="I241" s="11">
        <v>15150</v>
      </c>
      <c r="J241" s="13">
        <v>0</v>
      </c>
      <c r="K241" s="11">
        <v>0</v>
      </c>
      <c r="L241" s="11">
        <v>0</v>
      </c>
    </row>
    <row r="242" spans="1:12" ht="18.75" hidden="1" customHeight="1" x14ac:dyDescent="0.25">
      <c r="A242" s="94">
        <v>2</v>
      </c>
      <c r="B242" s="117">
        <v>111</v>
      </c>
      <c r="C242" s="11" t="s">
        <v>54</v>
      </c>
      <c r="D242" s="11">
        <v>717001</v>
      </c>
      <c r="E242" s="11" t="s">
        <v>199</v>
      </c>
      <c r="F242" s="11">
        <v>0</v>
      </c>
      <c r="G242" s="11">
        <v>0</v>
      </c>
      <c r="H242" s="11">
        <v>0</v>
      </c>
      <c r="I242" s="11">
        <v>0</v>
      </c>
      <c r="J242" s="13">
        <v>85000</v>
      </c>
      <c r="K242" s="11">
        <v>0</v>
      </c>
      <c r="L242" s="11">
        <v>0</v>
      </c>
    </row>
    <row r="243" spans="1:12" ht="20.25" hidden="1" customHeight="1" x14ac:dyDescent="0.25">
      <c r="A243" s="168">
        <v>2</v>
      </c>
      <c r="B243" s="169">
        <v>45</v>
      </c>
      <c r="C243" s="45" t="s">
        <v>54</v>
      </c>
      <c r="D243" s="21">
        <v>714004</v>
      </c>
      <c r="E243" s="63" t="s">
        <v>185</v>
      </c>
      <c r="F243" s="15">
        <v>0</v>
      </c>
      <c r="G243" s="15">
        <v>0</v>
      </c>
      <c r="H243" s="53">
        <v>90000</v>
      </c>
      <c r="I243" s="15">
        <v>79680</v>
      </c>
      <c r="J243" s="16">
        <v>0</v>
      </c>
      <c r="K243" s="15">
        <v>0</v>
      </c>
      <c r="L243" s="15">
        <v>0</v>
      </c>
    </row>
    <row r="244" spans="1:12" s="175" customFormat="1" ht="14.25" hidden="1" customHeight="1" x14ac:dyDescent="0.2">
      <c r="A244" s="117">
        <v>2</v>
      </c>
      <c r="B244" s="117">
        <v>41</v>
      </c>
      <c r="C244" s="117" t="s">
        <v>54</v>
      </c>
      <c r="D244" s="117">
        <v>717001</v>
      </c>
      <c r="E244" s="176" t="s">
        <v>144</v>
      </c>
      <c r="F244" s="117" t="s">
        <v>171</v>
      </c>
      <c r="G244" s="117" t="s">
        <v>171</v>
      </c>
      <c r="H244" s="117" t="s">
        <v>171</v>
      </c>
      <c r="I244" s="117" t="s">
        <v>171</v>
      </c>
      <c r="J244" s="13">
        <v>22000</v>
      </c>
      <c r="K244" s="117" t="s">
        <v>171</v>
      </c>
      <c r="L244" s="117" t="s">
        <v>171</v>
      </c>
    </row>
    <row r="245" spans="1:12" ht="15.75" hidden="1" customHeight="1" x14ac:dyDescent="0.25">
      <c r="A245" s="177">
        <v>2</v>
      </c>
      <c r="B245" s="178">
        <v>46</v>
      </c>
      <c r="C245" s="74" t="s">
        <v>54</v>
      </c>
      <c r="D245" s="67">
        <v>717001</v>
      </c>
      <c r="E245" s="179" t="s">
        <v>143</v>
      </c>
      <c r="F245" s="9">
        <v>774.99</v>
      </c>
      <c r="G245" s="9">
        <v>71101.61</v>
      </c>
      <c r="H245" s="52">
        <v>0</v>
      </c>
      <c r="I245" s="9">
        <v>0</v>
      </c>
      <c r="J245" s="10">
        <v>0</v>
      </c>
      <c r="K245" s="9">
        <v>0</v>
      </c>
      <c r="L245" s="9">
        <v>0</v>
      </c>
    </row>
    <row r="246" spans="1:12" ht="14.25" hidden="1" customHeight="1" x14ac:dyDescent="0.25">
      <c r="A246" s="94">
        <v>2</v>
      </c>
      <c r="B246" s="117">
        <v>46</v>
      </c>
      <c r="C246" s="36" t="s">
        <v>54</v>
      </c>
      <c r="D246" s="14">
        <v>717001</v>
      </c>
      <c r="E246" s="46" t="s">
        <v>144</v>
      </c>
      <c r="F246" s="11">
        <v>11700</v>
      </c>
      <c r="G246" s="11">
        <v>0</v>
      </c>
      <c r="H246" s="38">
        <v>0</v>
      </c>
      <c r="I246" s="11">
        <v>0</v>
      </c>
      <c r="J246" s="13">
        <v>0</v>
      </c>
      <c r="K246" s="11">
        <v>0</v>
      </c>
      <c r="L246" s="11">
        <v>0</v>
      </c>
    </row>
    <row r="247" spans="1:12" ht="21" hidden="1" customHeight="1" x14ac:dyDescent="0.25">
      <c r="A247" s="94">
        <v>2</v>
      </c>
      <c r="B247" s="117">
        <v>41</v>
      </c>
      <c r="C247" s="36" t="s">
        <v>117</v>
      </c>
      <c r="D247" s="14">
        <v>713004</v>
      </c>
      <c r="E247" s="47" t="s">
        <v>145</v>
      </c>
      <c r="F247" s="11">
        <v>1062.8</v>
      </c>
      <c r="G247" s="11">
        <v>0</v>
      </c>
      <c r="H247" s="38">
        <v>0</v>
      </c>
      <c r="I247" s="11">
        <v>0</v>
      </c>
      <c r="J247" s="13">
        <v>0</v>
      </c>
      <c r="K247" s="11">
        <v>0</v>
      </c>
      <c r="L247" s="11">
        <v>0</v>
      </c>
    </row>
    <row r="248" spans="1:12" ht="21" hidden="1" customHeight="1" x14ac:dyDescent="0.25">
      <c r="A248" s="168">
        <v>2</v>
      </c>
      <c r="B248" s="169">
        <v>41</v>
      </c>
      <c r="C248" s="45" t="s">
        <v>187</v>
      </c>
      <c r="D248" s="21">
        <v>716</v>
      </c>
      <c r="E248" s="170" t="s">
        <v>188</v>
      </c>
      <c r="F248" s="15">
        <v>0</v>
      </c>
      <c r="G248" s="15">
        <v>0</v>
      </c>
      <c r="H248" s="53">
        <v>0</v>
      </c>
      <c r="I248" s="15">
        <v>9400</v>
      </c>
      <c r="J248" s="16">
        <v>2500</v>
      </c>
      <c r="K248" s="15">
        <v>0</v>
      </c>
      <c r="L248" s="15">
        <v>0</v>
      </c>
    </row>
    <row r="249" spans="1:12" s="175" customFormat="1" ht="16.5" hidden="1" customHeight="1" x14ac:dyDescent="0.2">
      <c r="A249" s="117">
        <v>2</v>
      </c>
      <c r="B249" s="117">
        <v>41</v>
      </c>
      <c r="C249" s="117" t="s">
        <v>57</v>
      </c>
      <c r="D249" s="117">
        <v>717001</v>
      </c>
      <c r="E249" s="117" t="s">
        <v>146</v>
      </c>
      <c r="F249" s="117">
        <v>0</v>
      </c>
      <c r="G249" s="117">
        <v>0</v>
      </c>
      <c r="H249" s="117">
        <v>0</v>
      </c>
      <c r="I249" s="117">
        <v>0</v>
      </c>
      <c r="J249" s="13">
        <v>3000</v>
      </c>
      <c r="K249" s="117">
        <v>0</v>
      </c>
      <c r="L249" s="117">
        <v>0</v>
      </c>
    </row>
    <row r="250" spans="1:12" ht="11.25" hidden="1" customHeight="1" x14ac:dyDescent="0.25">
      <c r="A250" s="171">
        <v>2</v>
      </c>
      <c r="B250" s="172">
        <v>46</v>
      </c>
      <c r="C250" s="74" t="s">
        <v>57</v>
      </c>
      <c r="D250" s="67">
        <v>717001</v>
      </c>
      <c r="E250" s="173" t="s">
        <v>146</v>
      </c>
      <c r="F250" s="174">
        <v>2088.48</v>
      </c>
      <c r="G250" s="174">
        <v>7798.64</v>
      </c>
      <c r="H250" s="52">
        <v>10000</v>
      </c>
      <c r="I250" s="174">
        <v>0</v>
      </c>
      <c r="J250" s="10">
        <v>0</v>
      </c>
      <c r="K250" s="174">
        <v>0</v>
      </c>
      <c r="L250" s="174">
        <v>0</v>
      </c>
    </row>
    <row r="251" spans="1:12" ht="15.75" hidden="1" customHeight="1" x14ac:dyDescent="0.25">
      <c r="A251" s="120">
        <v>2</v>
      </c>
      <c r="B251" s="118">
        <v>41</v>
      </c>
      <c r="C251" s="11" t="s">
        <v>124</v>
      </c>
      <c r="D251" s="14">
        <v>718004</v>
      </c>
      <c r="E251" s="46" t="s">
        <v>147</v>
      </c>
      <c r="F251" s="48">
        <v>1704.96</v>
      </c>
      <c r="G251" s="48">
        <v>0</v>
      </c>
      <c r="H251" s="38">
        <v>0</v>
      </c>
      <c r="I251" s="48">
        <v>0</v>
      </c>
      <c r="J251" s="13">
        <v>1500</v>
      </c>
      <c r="K251" s="48">
        <v>0</v>
      </c>
      <c r="L251" s="48">
        <v>0</v>
      </c>
    </row>
    <row r="252" spans="1:12" ht="15.75" hidden="1" customHeight="1" x14ac:dyDescent="0.25">
      <c r="A252" s="120">
        <v>2</v>
      </c>
      <c r="B252" s="118">
        <v>41</v>
      </c>
      <c r="C252" s="11" t="s">
        <v>66</v>
      </c>
      <c r="D252" s="14">
        <v>716</v>
      </c>
      <c r="E252" s="46" t="s">
        <v>189</v>
      </c>
      <c r="F252" s="48">
        <v>0</v>
      </c>
      <c r="G252" s="48">
        <v>0</v>
      </c>
      <c r="H252" s="38">
        <v>300</v>
      </c>
      <c r="I252" s="48">
        <v>0</v>
      </c>
      <c r="J252" s="13">
        <v>0</v>
      </c>
      <c r="K252" s="48">
        <v>0</v>
      </c>
      <c r="L252" s="48">
        <v>0</v>
      </c>
    </row>
    <row r="253" spans="1:12" ht="17.25" hidden="1" customHeight="1" x14ac:dyDescent="0.25">
      <c r="A253" s="120">
        <v>2</v>
      </c>
      <c r="B253" s="118">
        <v>46</v>
      </c>
      <c r="C253" s="11" t="s">
        <v>75</v>
      </c>
      <c r="D253" s="14">
        <v>716</v>
      </c>
      <c r="E253" s="46" t="s">
        <v>76</v>
      </c>
      <c r="F253" s="48">
        <v>7900</v>
      </c>
      <c r="G253" s="48">
        <v>0</v>
      </c>
      <c r="H253" s="38"/>
      <c r="I253" s="48"/>
      <c r="J253" s="13"/>
      <c r="K253" s="48"/>
      <c r="L253" s="48"/>
    </row>
    <row r="254" spans="1:12" ht="12" hidden="1" customHeight="1" x14ac:dyDescent="0.25">
      <c r="A254" s="120">
        <v>2</v>
      </c>
      <c r="B254" s="118">
        <v>45</v>
      </c>
      <c r="C254" s="11" t="s">
        <v>67</v>
      </c>
      <c r="D254" s="14">
        <v>717002</v>
      </c>
      <c r="E254" s="46" t="s">
        <v>76</v>
      </c>
      <c r="F254" s="48"/>
      <c r="G254" s="48"/>
      <c r="H254" s="38">
        <v>350000</v>
      </c>
      <c r="I254" s="48">
        <v>750</v>
      </c>
      <c r="J254" s="13">
        <v>450000</v>
      </c>
      <c r="K254" s="48">
        <v>0</v>
      </c>
      <c r="L254" s="48">
        <v>0</v>
      </c>
    </row>
    <row r="255" spans="1:12" ht="35.25" hidden="1" customHeight="1" x14ac:dyDescent="0.25">
      <c r="A255" s="120">
        <v>2</v>
      </c>
      <c r="B255" s="118">
        <v>46</v>
      </c>
      <c r="C255" s="2" t="s">
        <v>67</v>
      </c>
      <c r="D255" s="14">
        <v>717003</v>
      </c>
      <c r="E255" s="46" t="s">
        <v>148</v>
      </c>
      <c r="F255" s="11">
        <v>40</v>
      </c>
      <c r="G255" s="11">
        <v>200</v>
      </c>
      <c r="H255" s="11">
        <v>0</v>
      </c>
      <c r="I255" s="11">
        <v>0</v>
      </c>
      <c r="J255" s="13">
        <v>0</v>
      </c>
      <c r="K255" s="11">
        <v>0</v>
      </c>
      <c r="L255" s="11">
        <v>0</v>
      </c>
    </row>
    <row r="256" spans="1:12" ht="15.75" thickBot="1" x14ac:dyDescent="0.3">
      <c r="A256" s="138"/>
      <c r="B256" s="139"/>
      <c r="C256" s="139"/>
      <c r="D256" s="139"/>
      <c r="E256" s="139"/>
      <c r="F256" s="139"/>
      <c r="G256" s="139"/>
      <c r="H256" s="139"/>
      <c r="I256" s="139"/>
      <c r="J256" s="108"/>
      <c r="K256" s="139"/>
      <c r="L256" s="139"/>
    </row>
    <row r="257" spans="1:12" ht="15.75" thickBot="1" x14ac:dyDescent="0.3">
      <c r="A257" s="156">
        <v>3</v>
      </c>
      <c r="B257" s="29"/>
      <c r="C257" s="29"/>
      <c r="D257" s="158">
        <v>800</v>
      </c>
      <c r="E257" s="25" t="s">
        <v>8</v>
      </c>
      <c r="F257" s="26">
        <f>SUM(F258)</f>
        <v>0</v>
      </c>
      <c r="G257" s="26">
        <f t="shared" ref="G257:L257" si="43">SUM(G258)</f>
        <v>0</v>
      </c>
      <c r="H257" s="26">
        <f>SUM(H258)</f>
        <v>20000</v>
      </c>
      <c r="I257" s="26">
        <f t="shared" si="43"/>
        <v>57380</v>
      </c>
      <c r="J257" s="83">
        <f t="shared" si="43"/>
        <v>23744</v>
      </c>
      <c r="K257" s="26">
        <f t="shared" si="43"/>
        <v>8210</v>
      </c>
      <c r="L257" s="84">
        <f t="shared" si="43"/>
        <v>6160</v>
      </c>
    </row>
    <row r="258" spans="1:12" x14ac:dyDescent="0.25">
      <c r="A258" s="153">
        <v>3</v>
      </c>
      <c r="B258" s="9"/>
      <c r="C258" s="74"/>
      <c r="D258" s="154">
        <v>810</v>
      </c>
      <c r="E258" s="155" t="s">
        <v>192</v>
      </c>
      <c r="F258" s="35">
        <f>SUM(F259:F262)</f>
        <v>0</v>
      </c>
      <c r="G258" s="35">
        <f t="shared" ref="G258:H258" si="44">SUM(G259:G262)</f>
        <v>0</v>
      </c>
      <c r="H258" s="35">
        <f t="shared" si="44"/>
        <v>20000</v>
      </c>
      <c r="I258" s="35">
        <f>SUM(I259:I262)</f>
        <v>57380</v>
      </c>
      <c r="J258" s="1">
        <f t="shared" ref="J258:L258" si="45">SUM(J259:J262)</f>
        <v>23744</v>
      </c>
      <c r="K258" s="35">
        <f t="shared" si="45"/>
        <v>8210</v>
      </c>
      <c r="L258" s="35">
        <f t="shared" si="45"/>
        <v>6160</v>
      </c>
    </row>
    <row r="259" spans="1:12" hidden="1" x14ac:dyDescent="0.25">
      <c r="A259" s="94">
        <v>3</v>
      </c>
      <c r="B259" s="51">
        <v>41</v>
      </c>
      <c r="C259" s="2" t="s">
        <v>9</v>
      </c>
      <c r="D259" s="14">
        <v>821004</v>
      </c>
      <c r="E259" s="46" t="s">
        <v>191</v>
      </c>
      <c r="F259" s="11">
        <v>0</v>
      </c>
      <c r="G259" s="11">
        <v>0</v>
      </c>
      <c r="H259" s="11">
        <v>20000</v>
      </c>
      <c r="I259" s="11">
        <v>0</v>
      </c>
      <c r="J259" s="13">
        <v>0</v>
      </c>
      <c r="K259" s="11">
        <v>0</v>
      </c>
      <c r="L259" s="49">
        <v>0</v>
      </c>
    </row>
    <row r="260" spans="1:12" hidden="1" x14ac:dyDescent="0.25">
      <c r="A260" s="95">
        <v>3</v>
      </c>
      <c r="B260" s="68">
        <v>41</v>
      </c>
      <c r="C260" s="2" t="s">
        <v>9</v>
      </c>
      <c r="D260" s="14">
        <v>821007</v>
      </c>
      <c r="E260" s="46" t="s">
        <v>195</v>
      </c>
      <c r="F260" s="9">
        <v>0</v>
      </c>
      <c r="G260" s="9">
        <v>0</v>
      </c>
      <c r="H260" s="9">
        <v>0</v>
      </c>
      <c r="I260" s="9">
        <v>790</v>
      </c>
      <c r="J260" s="10">
        <v>3140</v>
      </c>
      <c r="K260" s="9">
        <v>3140</v>
      </c>
      <c r="L260" s="49">
        <v>2430</v>
      </c>
    </row>
    <row r="261" spans="1:12" hidden="1" x14ac:dyDescent="0.25">
      <c r="A261" s="96">
        <v>3</v>
      </c>
      <c r="B261" s="81">
        <v>41</v>
      </c>
      <c r="C261" s="17" t="s">
        <v>54</v>
      </c>
      <c r="D261" s="14">
        <v>821005</v>
      </c>
      <c r="E261" s="82" t="s">
        <v>194</v>
      </c>
      <c r="F261" s="18">
        <v>0</v>
      </c>
      <c r="G261" s="18">
        <v>0</v>
      </c>
      <c r="H261" s="54">
        <v>0</v>
      </c>
      <c r="I261" s="54">
        <v>55320</v>
      </c>
      <c r="J261" s="19">
        <v>15534</v>
      </c>
      <c r="K261" s="18">
        <v>0</v>
      </c>
      <c r="L261" s="50">
        <v>0</v>
      </c>
    </row>
    <row r="262" spans="1:12" ht="15.75" hidden="1" thickBot="1" x14ac:dyDescent="0.3">
      <c r="A262" s="94">
        <v>3</v>
      </c>
      <c r="B262" s="97">
        <v>41</v>
      </c>
      <c r="C262" s="98" t="s">
        <v>54</v>
      </c>
      <c r="D262" s="99">
        <v>821007</v>
      </c>
      <c r="E262" s="100" t="s">
        <v>193</v>
      </c>
      <c r="F262" s="101">
        <v>0</v>
      </c>
      <c r="G262" s="101">
        <v>0</v>
      </c>
      <c r="H262" s="102">
        <v>0</v>
      </c>
      <c r="I262" s="102">
        <v>1270</v>
      </c>
      <c r="J262" s="103">
        <v>5070</v>
      </c>
      <c r="K262" s="101">
        <v>5070</v>
      </c>
      <c r="L262" s="104">
        <v>3730</v>
      </c>
    </row>
  </sheetData>
  <mergeCells count="1">
    <mergeCell ref="A2:L2"/>
  </mergeCells>
  <pageMargins left="0.7" right="0.7" top="0.75" bottom="0.75" header="0.3" footer="0.3"/>
  <pageSetup paperSize="9" scale="88" fitToHeight="0" orientation="landscape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M J p + V 4 + J 6 L e j A A A A 9 w A A A B I A H A B D b 2 5 m a W c v U G F j a 2 F n Z S 5 4 b W w g o h g A K K A U A A A A A A A A A A A A A A A A A A A A A A A A A A A A h U 8 9 D o I w G L 0 K 6 U 7 / d D D k o w y O S m J C Y l y b U r E B i q H F c j c H j + Q V x C j q 5 v C G 9 5 e 8 d 7 / e I B v b J r r o 3 p n O p o h h i i J t V V c a W 6 V o 8 M d 4 h T I B O 6 l q W e l o C l u X j M 6 k 6 O T 9 O S E k h I D D A n d 9 R T i l j B z y b a F O u p W x s c 5 L q z T 6 t M r / L S R g / x o j O G Z 8 A l t y T I H M K u T G f h N 8 G v x 0 f 0 R Y D 4 0 f e i 1 c H R c b I D M F 8 j 4 h H l B L A w Q U A A I A C A A w m n 5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J p + V y i K R 7 g O A A A A E Q A A A B M A H A B G b 3 J t d W x h c y 9 T Z W N 0 a W 9 u M S 5 t I K I Y A C i g F A A A A A A A A A A A A A A A A A A A A A A A A A A A A C t O T S 7 J z M 9 T C I b Q h t Y A U E s B A i 0 A F A A C A A g A M J p + V 4 + J 6 L e j A A A A 9 w A A A B I A A A A A A A A A A A A A A A A A A A A A A E N v b m Z p Z y 9 Q Y W N r Y W d l L n h t b F B L A Q I t A B Q A A g A I A D C a f l c P y u m r p A A A A O k A A A A T A A A A A A A A A A A A A A A A A O 8 A A A B b Q 2 9 u d G V u d F 9 U e X B l c 1 0 u e G 1 s U E s B A i 0 A F A A C A A g A M J p + V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F V 2 + q 9 O 5 R t M m G f Q s Q m r A Y I A A A A A A g A A A A A A E G Y A A A A B A A A g A A A A M / u T e o f r 3 f g D w u V E A G 8 f 6 N K R v g 7 f 9 c q m H g I y 4 m C 0 6 v 8 A A A A A D o A A A A A C A A A g A A A A i C 8 n I A a S X Q C Q M 9 Y y 0 f R F D s D L h 7 r K s a U l y 5 c q d K W 8 2 K t Q A A A A I 8 I F E 3 A U c U w T q r K o A K t s 6 y k C U O O U T 7 / p H f k 6 i n F D 8 d 9 i I 9 K R w Q c z t n k Z + 1 m h n H K Z + P X L + v i H B P g 1 v 1 H o d J O 2 A w v U 5 / L o p V d J s h M K s + Y X h 5 d A A A A A u B W D b I p d x o b 1 3 / Y c L t 3 X x y a X b I W u T O E C q w t 7 T 3 r V U / p P p 7 9 B N 5 h C j n 0 3 D R n M p p b B 7 h i D V W 9 q O b O T I r g D 9 f l 9 Z A = = < / D a t a M a s h u p > 
</file>

<file path=customXml/itemProps1.xml><?xml version="1.0" encoding="utf-8"?>
<ds:datastoreItem xmlns:ds="http://schemas.openxmlformats.org/officeDocument/2006/customXml" ds:itemID="{33C6108F-23C5-4BB4-A727-C8E4CA3DF31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V-Rozpočet 2024 stručný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OcÚ Ovčiarsko-1</dc:creator>
  <cp:lastModifiedBy>Juraj Drdák</cp:lastModifiedBy>
  <cp:lastPrinted>2023-12-06T10:04:10Z</cp:lastPrinted>
  <dcterms:created xsi:type="dcterms:W3CDTF">2019-11-13T14:18:14Z</dcterms:created>
  <dcterms:modified xsi:type="dcterms:W3CDTF">2023-12-06T10:04:34Z</dcterms:modified>
</cp:coreProperties>
</file>