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Obecné dokumenty\Obecné dokumenty\"/>
    </mc:Choice>
  </mc:AlternateContent>
  <xr:revisionPtr revIDLastSave="0" documentId="8_{CFCFF14C-3DD0-48D3-8803-BAB749C3F3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 - Rozpočet 2024 stručný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6" i="2" l="1"/>
  <c r="H86" i="2"/>
  <c r="G86" i="2"/>
  <c r="G7" i="2" s="1"/>
  <c r="F86" i="2"/>
  <c r="E86" i="2"/>
  <c r="D86" i="2"/>
  <c r="C86" i="2"/>
  <c r="I79" i="2"/>
  <c r="H79" i="2"/>
  <c r="H78" i="2" s="1"/>
  <c r="G79" i="2"/>
  <c r="F79" i="2"/>
  <c r="E79" i="2"/>
  <c r="E78" i="2" s="1"/>
  <c r="E7" i="2" s="1"/>
  <c r="D79" i="2"/>
  <c r="C79" i="2"/>
  <c r="I78" i="2"/>
  <c r="G78" i="2"/>
  <c r="F78" i="2"/>
  <c r="D78" i="2"/>
  <c r="C78" i="2"/>
  <c r="I76" i="2"/>
  <c r="H76" i="2"/>
  <c r="G76" i="2"/>
  <c r="F76" i="2"/>
  <c r="E76" i="2"/>
  <c r="D76" i="2"/>
  <c r="C76" i="2"/>
  <c r="I65" i="2"/>
  <c r="H65" i="2"/>
  <c r="G65" i="2"/>
  <c r="F65" i="2"/>
  <c r="F6" i="2" s="1"/>
  <c r="E65" i="2"/>
  <c r="E6" i="2" s="1"/>
  <c r="D65" i="2"/>
  <c r="C65" i="2"/>
  <c r="C6" i="2" s="1"/>
  <c r="I43" i="2"/>
  <c r="H43" i="2"/>
  <c r="G43" i="2"/>
  <c r="F43" i="2"/>
  <c r="E43" i="2"/>
  <c r="D43" i="2"/>
  <c r="C43" i="2"/>
  <c r="I42" i="2"/>
  <c r="H42" i="2"/>
  <c r="G42" i="2"/>
  <c r="F42" i="2"/>
  <c r="E42" i="2"/>
  <c r="D42" i="2"/>
  <c r="C42" i="2"/>
  <c r="H41" i="2"/>
  <c r="H40" i="2" s="1"/>
  <c r="I35" i="2"/>
  <c r="H35" i="2"/>
  <c r="G35" i="2"/>
  <c r="F35" i="2"/>
  <c r="E35" i="2"/>
  <c r="D35" i="2"/>
  <c r="C35" i="2"/>
  <c r="I32" i="2"/>
  <c r="H32" i="2"/>
  <c r="G32" i="2"/>
  <c r="F32" i="2"/>
  <c r="E32" i="2"/>
  <c r="D32" i="2"/>
  <c r="C32" i="2"/>
  <c r="I29" i="2"/>
  <c r="H29" i="2"/>
  <c r="G29" i="2"/>
  <c r="G28" i="2" s="1"/>
  <c r="F29" i="2"/>
  <c r="E29" i="2"/>
  <c r="D29" i="2"/>
  <c r="D28" i="2" s="1"/>
  <c r="C29" i="2"/>
  <c r="I24" i="2"/>
  <c r="I23" i="2" s="1"/>
  <c r="H24" i="2"/>
  <c r="H23" i="2" s="1"/>
  <c r="G24" i="2"/>
  <c r="G23" i="2" s="1"/>
  <c r="F24" i="2"/>
  <c r="F23" i="2" s="1"/>
  <c r="E24" i="2"/>
  <c r="E23" i="2" s="1"/>
  <c r="D24" i="2"/>
  <c r="D23" i="2" s="1"/>
  <c r="C24" i="2"/>
  <c r="C23" i="2" s="1"/>
  <c r="I17" i="2"/>
  <c r="I16" i="2" s="1"/>
  <c r="H17" i="2"/>
  <c r="H16" i="2" s="1"/>
  <c r="G17" i="2"/>
  <c r="G16" i="2" s="1"/>
  <c r="F17" i="2"/>
  <c r="F16" i="2" s="1"/>
  <c r="E17" i="2"/>
  <c r="E16" i="2" s="1"/>
  <c r="D17" i="2"/>
  <c r="D16" i="2" s="1"/>
  <c r="C17" i="2"/>
  <c r="C16" i="2" s="1"/>
  <c r="I12" i="2"/>
  <c r="I11" i="2" s="1"/>
  <c r="H12" i="2"/>
  <c r="G12" i="2"/>
  <c r="G11" i="2" s="1"/>
  <c r="F12" i="2"/>
  <c r="F11" i="2" s="1"/>
  <c r="E12" i="2"/>
  <c r="E11" i="2" s="1"/>
  <c r="D12" i="2"/>
  <c r="D11" i="2" s="1"/>
  <c r="C12" i="2"/>
  <c r="C11" i="2" s="1"/>
  <c r="H11" i="2"/>
  <c r="I9" i="2"/>
  <c r="H9" i="2"/>
  <c r="G9" i="2"/>
  <c r="F9" i="2"/>
  <c r="E9" i="2"/>
  <c r="D9" i="2"/>
  <c r="C9" i="2"/>
  <c r="F7" i="2"/>
  <c r="C7" i="2"/>
  <c r="G22" i="2" l="1"/>
  <c r="E41" i="2"/>
  <c r="E40" i="2" s="1"/>
  <c r="C41" i="2"/>
  <c r="C40" i="2" s="1"/>
  <c r="F41" i="2"/>
  <c r="I41" i="2"/>
  <c r="I40" i="2" s="1"/>
  <c r="D7" i="2"/>
  <c r="F40" i="2"/>
  <c r="D6" i="2"/>
  <c r="G6" i="2"/>
  <c r="D41" i="2"/>
  <c r="D40" i="2" s="1"/>
  <c r="G41" i="2"/>
  <c r="G40" i="2" s="1"/>
  <c r="C28" i="2"/>
  <c r="C22" i="2" s="1"/>
  <c r="F28" i="2"/>
  <c r="F22" i="2" s="1"/>
  <c r="I28" i="2"/>
  <c r="I22" i="2" s="1"/>
  <c r="D22" i="2"/>
  <c r="E28" i="2"/>
  <c r="E22" i="2" s="1"/>
  <c r="H28" i="2"/>
  <c r="H22" i="2" s="1"/>
  <c r="F8" i="2"/>
  <c r="C8" i="2"/>
  <c r="I8" i="2"/>
  <c r="H8" i="2"/>
  <c r="D8" i="2"/>
  <c r="G8" i="2"/>
  <c r="E8" i="2"/>
  <c r="D5" i="2" l="1"/>
  <c r="D4" i="2" s="1"/>
  <c r="H5" i="2"/>
  <c r="H4" i="2" s="1"/>
  <c r="G5" i="2"/>
  <c r="G4" i="2" s="1"/>
  <c r="I5" i="2"/>
  <c r="I4" i="2" s="1"/>
  <c r="E5" i="2"/>
  <c r="E4" i="2" s="1"/>
  <c r="F5" i="2"/>
  <c r="F4" i="2" s="1"/>
  <c r="C5" i="2"/>
  <c r="C4" i="2" s="1"/>
</calcChain>
</file>

<file path=xl/sharedStrings.xml><?xml version="1.0" encoding="utf-8"?>
<sst xmlns="http://schemas.openxmlformats.org/spreadsheetml/2006/main" count="150" uniqueCount="98">
  <si>
    <t>Príjmový rozpočet spolu</t>
  </si>
  <si>
    <t>Bežné príjmy</t>
  </si>
  <si>
    <t xml:space="preserve">Príjmové finančné operácie </t>
  </si>
  <si>
    <t>Daňové príjmy</t>
  </si>
  <si>
    <t>110 Dane z príjmov a kapitálového majetku</t>
  </si>
  <si>
    <t>120 Dane z majetku</t>
  </si>
  <si>
    <t xml:space="preserve">121 Daň z nehnuteľnosti </t>
  </si>
  <si>
    <t>Daň z pozemkov</t>
  </si>
  <si>
    <t>Daň zo stavieb</t>
  </si>
  <si>
    <t xml:space="preserve">130 Dane za tovary a služby </t>
  </si>
  <si>
    <t>133 Dane za špeciálne služby</t>
  </si>
  <si>
    <t>Daň za psa</t>
  </si>
  <si>
    <t>Daň za komunálny odpad</t>
  </si>
  <si>
    <t>Nedaňové príjmy</t>
  </si>
  <si>
    <t>210 Príjmy z podnikania a z vlastníctva majetku</t>
  </si>
  <si>
    <t xml:space="preserve">212  Príjmy z vlastníctva majetku </t>
  </si>
  <si>
    <t>Prenájom priestorov, budov</t>
  </si>
  <si>
    <t xml:space="preserve">220 Administratívne a iné poplatky a platby </t>
  </si>
  <si>
    <t>221 Administratívne poplatky</t>
  </si>
  <si>
    <t>Poplatky správne</t>
  </si>
  <si>
    <t>Poplatky ostatné</t>
  </si>
  <si>
    <t>223 Poplatky z nepriemysel. a náhod. Predaja služieb</t>
  </si>
  <si>
    <t>Poplatky za MŠ</t>
  </si>
  <si>
    <t>290 Iné nedaňové príjmy</t>
  </si>
  <si>
    <t>Z odvodov z hazardných a iných hier</t>
  </si>
  <si>
    <t>Z dobropisov</t>
  </si>
  <si>
    <t xml:space="preserve">Granty a transfery </t>
  </si>
  <si>
    <t>310 Tuzemské bežné granty a transfery</t>
  </si>
  <si>
    <t>311 Granty od darcov a sponzorov</t>
  </si>
  <si>
    <t xml:space="preserve">312 Transfery v rámci verejnej správy </t>
  </si>
  <si>
    <t>Transfer zo ŠR - ÚPSVaR Strava pre pred.</t>
  </si>
  <si>
    <t>Transfer zo ŠR – Život. prostredie</t>
  </si>
  <si>
    <t>Transfer zo ŠR - Voľby</t>
  </si>
  <si>
    <t>Transfer zo ŠR - Register adries</t>
  </si>
  <si>
    <t xml:space="preserve">450 Z ostatných finančných operácii </t>
  </si>
  <si>
    <t>Zostatok z predchadzajúcich rokov SF</t>
  </si>
  <si>
    <t>Zostatok z predchadzajúcich rokov</t>
  </si>
  <si>
    <t>Z rezervného fondu obce</t>
  </si>
  <si>
    <t>Príjmy z transakcií s fin. aktívami a pas.</t>
  </si>
  <si>
    <t>Rozpočet na rok 2024</t>
  </si>
  <si>
    <t xml:space="preserve">320 Tuzemské kapitálové granty a transfery </t>
  </si>
  <si>
    <t xml:space="preserve">                  Kapitálové príjmy </t>
  </si>
  <si>
    <t>Skutočné plnenie za rok 2021</t>
  </si>
  <si>
    <t>Rozpočet na rok 2025</t>
  </si>
  <si>
    <t>Z predaja pozemkov</t>
  </si>
  <si>
    <t>Daň za užívanie verej. priestran.</t>
  </si>
  <si>
    <t xml:space="preserve"> 230 Kapitalový rozpočet</t>
  </si>
  <si>
    <t>Poplatok za rozvoj</t>
  </si>
  <si>
    <t>Rozpočet na rok 2023 schválený</t>
  </si>
  <si>
    <t>Rozpočet na rok 2026</t>
  </si>
  <si>
    <t>Skutočné plnenie za rok 2022</t>
  </si>
  <si>
    <t>Granty</t>
  </si>
  <si>
    <t>Zo štátneho účelového fondu</t>
  </si>
  <si>
    <t>Rozpočet na rok 2023 - očakávaná skutočnosť</t>
  </si>
  <si>
    <t>Podielové dane</t>
  </si>
  <si>
    <t>Daň byty</t>
  </si>
  <si>
    <t>-</t>
  </si>
  <si>
    <t>Prenájom pozemkov</t>
  </si>
  <si>
    <t>Prenájom zariadenia</t>
  </si>
  <si>
    <t>Poplatky zo služieb</t>
  </si>
  <si>
    <t>Z náhrad z poistného plnenia</t>
  </si>
  <si>
    <t>Iné /postné nájomcov.../</t>
  </si>
  <si>
    <t>Prijaté úvery, pôžičky a výpomoci</t>
  </si>
  <si>
    <t>Prijatý úver</t>
  </si>
  <si>
    <t>Dlhodobý bankový úver</t>
  </si>
  <si>
    <t>Úver z env. Fondu - zateplenie OU</t>
  </si>
  <si>
    <t>Úver z env. Fondu - traktor</t>
  </si>
  <si>
    <t>Dotácia MF SR - inflácia</t>
  </si>
  <si>
    <t>Transfer požiarna ochrana</t>
  </si>
  <si>
    <t>Transfer UPSVaR - PUPN</t>
  </si>
  <si>
    <t xml:space="preserve"> Transfer zo ŠR - pozemné komunikácie</t>
  </si>
  <si>
    <t>Transfer zo ŠR - Stavebný úrad</t>
  </si>
  <si>
    <t xml:space="preserve"> Transfer zo ŠR - KŠU</t>
  </si>
  <si>
    <t>Transfer zo ŠR - register obyv.</t>
  </si>
  <si>
    <t>Transfer na detské ihrisko</t>
  </si>
  <si>
    <t>Transfer na rozšírenie vodovodu</t>
  </si>
  <si>
    <t>Transfer plán obnovy škôlka</t>
  </si>
  <si>
    <t>Tranfer - nákup traktora</t>
  </si>
  <si>
    <t>Tranfer - rekonštrukcia obecný úrad</t>
  </si>
  <si>
    <t>Tranfer na rekonštrukciu MŠ</t>
  </si>
  <si>
    <t>Kap. Dotácia z Env. Fondu - zberný dvor</t>
  </si>
  <si>
    <t>Kap. Dotácia z env. Fondu - zateplenie OU</t>
  </si>
  <si>
    <t>Kap. Dotácia z env. Fondu - oplotenie ZD</t>
  </si>
  <si>
    <t>453     45</t>
  </si>
  <si>
    <t>Envi.on. Fond - zberný dvor</t>
  </si>
  <si>
    <t>Envirn. Fond - Zateplenie OU</t>
  </si>
  <si>
    <t>Envirn. Fond - oplotenie zberného dvora</t>
  </si>
  <si>
    <t>Transfer zo ŠR - Múdre hranie MŠ</t>
  </si>
  <si>
    <t xml:space="preserve">Transfer zo ŠR - Dezin. pros. testovanie </t>
  </si>
  <si>
    <t>Zo ŠR - sčítanie obyvateľov</t>
  </si>
  <si>
    <t>Zo Šr na aktív. Pracovníkov</t>
  </si>
  <si>
    <t>Zo ŠR - náhrada za nájom pohost.  DADA</t>
  </si>
  <si>
    <t>Z ESF na aktív. Pracovníkov</t>
  </si>
  <si>
    <t>Fond na podporu umenia</t>
  </si>
  <si>
    <t>Zo ŠR na úhradu nákladov prenes.</t>
  </si>
  <si>
    <t>Príjmová časť rozpočtu obce            BITAROVÁ</t>
  </si>
  <si>
    <t>Transfer - plán obnovy</t>
  </si>
  <si>
    <t xml:space="preserve">Návrh rozpočtu na rok 2024  -  Príjmová časť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</si>
</sst>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6">
    <xf numFmtId="0" fontId="0" fillId="0" borderId="0" xfId="0"/>
    <xf numFmtId="164" fontId="3" fillId="2" borderId="9" xfId="1" applyFont="1" applyFill="1" applyBorder="1"/>
    <xf numFmtId="165" fontId="3" fillId="2" borderId="16" xfId="1" applyNumberFormat="1" applyFont="1" applyFill="1" applyBorder="1" applyAlignment="1">
      <alignment horizontal="left"/>
    </xf>
    <xf numFmtId="164" fontId="3" fillId="2" borderId="18" xfId="1" applyFont="1" applyFill="1" applyBorder="1"/>
    <xf numFmtId="0" fontId="3" fillId="2" borderId="4" xfId="0" applyFont="1" applyFill="1" applyBorder="1" applyAlignment="1">
      <alignment horizontal="left"/>
    </xf>
    <xf numFmtId="164" fontId="3" fillId="2" borderId="5" xfId="1" applyFont="1" applyFill="1" applyBorder="1"/>
    <xf numFmtId="164" fontId="3" fillId="2" borderId="10" xfId="1" applyFont="1" applyFill="1" applyBorder="1"/>
    <xf numFmtId="164" fontId="3" fillId="2" borderId="24" xfId="1" applyFont="1" applyFill="1" applyBorder="1"/>
    <xf numFmtId="165" fontId="3" fillId="2" borderId="3" xfId="1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164" fontId="3" fillId="2" borderId="6" xfId="1" applyFont="1" applyFill="1" applyBorder="1"/>
    <xf numFmtId="0" fontId="4" fillId="2" borderId="7" xfId="0" applyFont="1" applyFill="1" applyBorder="1" applyAlignment="1">
      <alignment horizontal="center" vertical="center" wrapText="1"/>
    </xf>
    <xf numFmtId="164" fontId="3" fillId="2" borderId="8" xfId="1" applyFont="1" applyFill="1" applyBorder="1"/>
    <xf numFmtId="164" fontId="3" fillId="2" borderId="9" xfId="1" applyFont="1" applyFill="1" applyBorder="1" applyAlignment="1">
      <alignment vertical="center" wrapText="1"/>
    </xf>
    <xf numFmtId="165" fontId="4" fillId="2" borderId="19" xfId="1" applyNumberFormat="1" applyFont="1" applyFill="1" applyBorder="1" applyAlignment="1">
      <alignment horizontal="left"/>
    </xf>
    <xf numFmtId="164" fontId="4" fillId="2" borderId="13" xfId="1" applyFont="1" applyFill="1" applyBorder="1" applyAlignment="1">
      <alignment horizontal="left"/>
    </xf>
    <xf numFmtId="164" fontId="4" fillId="2" borderId="13" xfId="1" applyFont="1" applyFill="1" applyBorder="1"/>
    <xf numFmtId="164" fontId="4" fillId="2" borderId="20" xfId="1" applyFont="1" applyFill="1" applyBorder="1"/>
    <xf numFmtId="165" fontId="3" fillId="2" borderId="7" xfId="1" applyNumberFormat="1" applyFont="1" applyFill="1" applyBorder="1" applyAlignment="1"/>
    <xf numFmtId="164" fontId="3" fillId="2" borderId="8" xfId="1" applyFont="1" applyFill="1" applyBorder="1" applyAlignment="1"/>
    <xf numFmtId="0" fontId="5" fillId="2" borderId="4" xfId="0" applyFont="1" applyFill="1" applyBorder="1"/>
    <xf numFmtId="165" fontId="4" fillId="2" borderId="21" xfId="1" applyNumberFormat="1" applyFont="1" applyFill="1" applyBorder="1" applyAlignment="1">
      <alignment horizontal="left"/>
    </xf>
    <xf numFmtId="164" fontId="4" fillId="2" borderId="5" xfId="1" applyFont="1" applyFill="1" applyBorder="1" applyAlignment="1">
      <alignment horizontal="left"/>
    </xf>
    <xf numFmtId="164" fontId="4" fillId="2" borderId="9" xfId="1" applyFont="1" applyFill="1" applyBorder="1"/>
    <xf numFmtId="164" fontId="4" fillId="2" borderId="10" xfId="1" applyFont="1" applyFill="1" applyBorder="1"/>
    <xf numFmtId="165" fontId="4" fillId="2" borderId="22" xfId="1" applyNumberFormat="1" applyFont="1" applyFill="1" applyBorder="1" applyAlignment="1">
      <alignment horizontal="left"/>
    </xf>
    <xf numFmtId="164" fontId="4" fillId="2" borderId="14" xfId="1" applyFont="1" applyFill="1" applyBorder="1" applyAlignment="1">
      <alignment horizontal="left"/>
    </xf>
    <xf numFmtId="164" fontId="4" fillId="2" borderId="14" xfId="1" applyFont="1" applyFill="1" applyBorder="1"/>
    <xf numFmtId="165" fontId="3" fillId="2" borderId="7" xfId="1" applyNumberFormat="1" applyFont="1" applyFill="1" applyBorder="1" applyAlignment="1">
      <alignment horizontal="left"/>
    </xf>
    <xf numFmtId="164" fontId="3" fillId="2" borderId="8" xfId="1" applyFont="1" applyFill="1" applyBorder="1" applyAlignment="1">
      <alignment horizontal="left"/>
    </xf>
    <xf numFmtId="0" fontId="3" fillId="2" borderId="8" xfId="0" applyFont="1" applyFill="1" applyBorder="1"/>
    <xf numFmtId="165" fontId="4" fillId="2" borderId="23" xfId="1" applyNumberFormat="1" applyFont="1" applyFill="1" applyBorder="1" applyAlignment="1">
      <alignment horizontal="left"/>
    </xf>
    <xf numFmtId="164" fontId="4" fillId="2" borderId="9" xfId="1" applyFont="1" applyFill="1" applyBorder="1" applyAlignment="1">
      <alignment horizontal="left"/>
    </xf>
    <xf numFmtId="165" fontId="3" fillId="2" borderId="15" xfId="1" applyNumberFormat="1" applyFont="1" applyFill="1" applyBorder="1" applyAlignment="1">
      <alignment horizontal="center"/>
    </xf>
    <xf numFmtId="164" fontId="3" fillId="2" borderId="1" xfId="1" applyFont="1" applyFill="1" applyBorder="1" applyAlignment="1">
      <alignment horizontal="center"/>
    </xf>
    <xf numFmtId="164" fontId="3" fillId="2" borderId="1" xfId="1" applyFont="1" applyFill="1" applyBorder="1"/>
    <xf numFmtId="164" fontId="3" fillId="2" borderId="2" xfId="1" applyFont="1" applyFill="1" applyBorder="1"/>
    <xf numFmtId="0" fontId="3" fillId="2" borderId="17" xfId="0" applyFont="1" applyFill="1" applyBorder="1" applyAlignment="1">
      <alignment horizontal="left"/>
    </xf>
    <xf numFmtId="164" fontId="4" fillId="2" borderId="5" xfId="1" applyFont="1" applyFill="1" applyBorder="1"/>
    <xf numFmtId="164" fontId="4" fillId="2" borderId="25" xfId="1" applyFont="1" applyFill="1" applyBorder="1"/>
    <xf numFmtId="165" fontId="3" fillId="2" borderId="3" xfId="1" applyNumberFormat="1" applyFont="1" applyFill="1" applyBorder="1" applyAlignment="1"/>
    <xf numFmtId="0" fontId="3" fillId="2" borderId="4" xfId="0" applyFont="1" applyFill="1" applyBorder="1"/>
    <xf numFmtId="164" fontId="4" fillId="2" borderId="6" xfId="1" applyFont="1" applyFill="1" applyBorder="1"/>
    <xf numFmtId="0" fontId="3" fillId="2" borderId="8" xfId="0" applyFont="1" applyFill="1" applyBorder="1" applyAlignment="1">
      <alignment horizontal="left"/>
    </xf>
    <xf numFmtId="165" fontId="6" fillId="2" borderId="15" xfId="1" applyNumberFormat="1" applyFont="1" applyFill="1" applyBorder="1" applyAlignment="1"/>
    <xf numFmtId="164" fontId="6" fillId="2" borderId="1" xfId="1" applyFont="1" applyFill="1" applyBorder="1" applyAlignment="1">
      <alignment horizontal="center"/>
    </xf>
    <xf numFmtId="164" fontId="6" fillId="2" borderId="1" xfId="1" applyFont="1" applyFill="1" applyBorder="1"/>
    <xf numFmtId="164" fontId="6" fillId="2" borderId="2" xfId="1" applyFont="1" applyFill="1" applyBorder="1"/>
    <xf numFmtId="0" fontId="4" fillId="2" borderId="21" xfId="0" applyFont="1" applyFill="1" applyBorder="1" applyAlignment="1">
      <alignment horizontal="left"/>
    </xf>
    <xf numFmtId="0" fontId="4" fillId="2" borderId="5" xfId="0" applyFont="1" applyFill="1" applyBorder="1"/>
    <xf numFmtId="0" fontId="4" fillId="2" borderId="23" xfId="0" applyFont="1" applyFill="1" applyBorder="1" applyAlignment="1">
      <alignment horizontal="left"/>
    </xf>
    <xf numFmtId="0" fontId="4" fillId="2" borderId="9" xfId="0" applyFont="1" applyFill="1" applyBorder="1"/>
    <xf numFmtId="3" fontId="4" fillId="2" borderId="26" xfId="0" applyNumberFormat="1" applyFont="1" applyFill="1" applyBorder="1" applyAlignment="1">
      <alignment horizontal="left"/>
    </xf>
    <xf numFmtId="0" fontId="4" fillId="2" borderId="11" xfId="0" applyFont="1" applyFill="1" applyBorder="1"/>
    <xf numFmtId="164" fontId="4" fillId="2" borderId="11" xfId="1" applyFont="1" applyFill="1" applyBorder="1"/>
    <xf numFmtId="164" fontId="4" fillId="2" borderId="12" xfId="1" applyFont="1" applyFill="1" applyBorder="1"/>
    <xf numFmtId="164" fontId="3" fillId="3" borderId="9" xfId="1" applyFont="1" applyFill="1" applyBorder="1" applyAlignment="1">
      <alignment vertical="center" wrapText="1"/>
    </xf>
    <xf numFmtId="164" fontId="3" fillId="3" borderId="5" xfId="1" applyFont="1" applyFill="1" applyBorder="1"/>
    <xf numFmtId="164" fontId="4" fillId="3" borderId="13" xfId="1" applyFont="1" applyFill="1" applyBorder="1"/>
    <xf numFmtId="164" fontId="3" fillId="3" borderId="9" xfId="1" applyFont="1" applyFill="1" applyBorder="1"/>
    <xf numFmtId="164" fontId="4" fillId="3" borderId="9" xfId="1" applyFont="1" applyFill="1" applyBorder="1"/>
    <xf numFmtId="164" fontId="3" fillId="3" borderId="1" xfId="1" applyFont="1" applyFill="1" applyBorder="1"/>
    <xf numFmtId="164" fontId="3" fillId="3" borderId="18" xfId="1" applyFont="1" applyFill="1" applyBorder="1"/>
    <xf numFmtId="164" fontId="4" fillId="3" borderId="14" xfId="1" applyFont="1" applyFill="1" applyBorder="1"/>
    <xf numFmtId="164" fontId="4" fillId="3" borderId="5" xfId="1" applyFont="1" applyFill="1" applyBorder="1"/>
    <xf numFmtId="164" fontId="6" fillId="3" borderId="1" xfId="1" applyFont="1" applyFill="1" applyBorder="1"/>
    <xf numFmtId="164" fontId="4" fillId="3" borderId="11" xfId="1" applyFont="1" applyFill="1" applyBorder="1"/>
    <xf numFmtId="164" fontId="4" fillId="2" borderId="9" xfId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 vertical="center" wrapText="1"/>
    </xf>
    <xf numFmtId="164" fontId="3" fillId="2" borderId="14" xfId="1" applyFont="1" applyFill="1" applyBorder="1"/>
    <xf numFmtId="164" fontId="3" fillId="3" borderId="14" xfId="1" applyFont="1" applyFill="1" applyBorder="1"/>
    <xf numFmtId="164" fontId="3" fillId="2" borderId="14" xfId="1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left"/>
    </xf>
    <xf numFmtId="0" fontId="3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vertical="center" wrapText="1"/>
    </xf>
    <xf numFmtId="0" fontId="3" fillId="4" borderId="31" xfId="0" applyFont="1" applyFill="1" applyBorder="1" applyAlignment="1">
      <alignment horizontal="left" vertical="center" wrapText="1"/>
    </xf>
    <xf numFmtId="0" fontId="3" fillId="4" borderId="32" xfId="0" applyFont="1" applyFill="1" applyBorder="1" applyAlignment="1">
      <alignment vertical="center" wrapText="1"/>
    </xf>
    <xf numFmtId="164" fontId="3" fillId="2" borderId="34" xfId="1" applyFont="1" applyFill="1" applyBorder="1"/>
    <xf numFmtId="0" fontId="4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164" fontId="3" fillId="2" borderId="18" xfId="1" applyFont="1" applyFill="1" applyBorder="1" applyAlignment="1">
      <alignment vertical="center" wrapText="1"/>
    </xf>
    <xf numFmtId="164" fontId="3" fillId="3" borderId="18" xfId="1" applyFont="1" applyFill="1" applyBorder="1" applyAlignment="1">
      <alignment vertical="center" wrapText="1"/>
    </xf>
    <xf numFmtId="164" fontId="3" fillId="2" borderId="24" xfId="1" applyFont="1" applyFill="1" applyBorder="1" applyAlignment="1">
      <alignment vertical="center" wrapText="1"/>
    </xf>
    <xf numFmtId="0" fontId="3" fillId="2" borderId="36" xfId="0" applyFont="1" applyFill="1" applyBorder="1" applyAlignment="1">
      <alignment horizontal="center" vertical="center" wrapText="1"/>
    </xf>
    <xf numFmtId="165" fontId="4" fillId="2" borderId="33" xfId="0" applyNumberFormat="1" applyFont="1" applyFill="1" applyBorder="1"/>
    <xf numFmtId="0" fontId="4" fillId="2" borderId="34" xfId="0" applyFont="1" applyFill="1" applyBorder="1"/>
    <xf numFmtId="0" fontId="4" fillId="2" borderId="35" xfId="0" applyFont="1" applyFill="1" applyBorder="1" applyAlignment="1">
      <alignment horizontal="center" vertical="center" wrapText="1"/>
    </xf>
    <xf numFmtId="164" fontId="4" fillId="2" borderId="9" xfId="1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/>
    </xf>
    <xf numFmtId="3" fontId="3" fillId="2" borderId="37" xfId="0" applyNumberFormat="1" applyFont="1" applyFill="1" applyBorder="1" applyAlignment="1">
      <alignment horizontal="center"/>
    </xf>
    <xf numFmtId="0" fontId="3" fillId="2" borderId="9" xfId="0" applyFont="1" applyFill="1" applyBorder="1"/>
    <xf numFmtId="164" fontId="6" fillId="2" borderId="9" xfId="1" applyFont="1" applyFill="1" applyBorder="1"/>
    <xf numFmtId="165" fontId="3" fillId="2" borderId="3" xfId="1" applyNumberFormat="1" applyFont="1" applyFill="1" applyBorder="1" applyAlignment="1">
      <alignment vertical="center"/>
    </xf>
    <xf numFmtId="165" fontId="3" fillId="2" borderId="15" xfId="1" applyNumberFormat="1" applyFont="1" applyFill="1" applyBorder="1" applyAlignment="1">
      <alignment vertical="center"/>
    </xf>
    <xf numFmtId="165" fontId="4" fillId="2" borderId="3" xfId="1" applyNumberFormat="1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165" fontId="3" fillId="2" borderId="23" xfId="1" applyNumberFormat="1" applyFont="1" applyFill="1" applyBorder="1" applyAlignment="1">
      <alignment horizontal="left"/>
    </xf>
    <xf numFmtId="3" fontId="3" fillId="2" borderId="23" xfId="0" applyNumberFormat="1" applyFont="1" applyFill="1" applyBorder="1" applyAlignment="1">
      <alignment horizontal="left"/>
    </xf>
    <xf numFmtId="164" fontId="3" fillId="2" borderId="39" xfId="1" applyFont="1" applyFill="1" applyBorder="1"/>
    <xf numFmtId="164" fontId="3" fillId="2" borderId="40" xfId="1" applyFont="1" applyFill="1" applyBorder="1"/>
    <xf numFmtId="164" fontId="4" fillId="2" borderId="9" xfId="1" applyFont="1" applyFill="1" applyBorder="1" applyAlignment="1">
      <alignment horizontal="center" vertical="center"/>
    </xf>
    <xf numFmtId="164" fontId="4" fillId="2" borderId="14" xfId="1" applyFont="1" applyFill="1" applyBorder="1" applyAlignment="1">
      <alignment horizontal="center" vertical="center"/>
    </xf>
    <xf numFmtId="164" fontId="4" fillId="3" borderId="14" xfId="1" applyFont="1" applyFill="1" applyBorder="1" applyAlignment="1">
      <alignment horizontal="center" vertical="center"/>
    </xf>
    <xf numFmtId="165" fontId="4" fillId="2" borderId="7" xfId="1" applyNumberFormat="1" applyFont="1" applyFill="1" applyBorder="1" applyAlignment="1">
      <alignment horizontal="center"/>
    </xf>
    <xf numFmtId="164" fontId="4" fillId="2" borderId="9" xfId="1" applyFont="1" applyFill="1" applyBorder="1" applyAlignment="1"/>
    <xf numFmtId="164" fontId="4" fillId="3" borderId="9" xfId="1" applyFont="1" applyFill="1" applyBorder="1" applyAlignment="1">
      <alignment horizontal="center" vertical="center"/>
    </xf>
    <xf numFmtId="164" fontId="6" fillId="3" borderId="9" xfId="1" applyFont="1" applyFill="1" applyBorder="1"/>
    <xf numFmtId="164" fontId="4" fillId="2" borderId="10" xfId="1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left"/>
    </xf>
    <xf numFmtId="0" fontId="3" fillId="2" borderId="14" xfId="0" applyFont="1" applyFill="1" applyBorder="1"/>
    <xf numFmtId="164" fontId="3" fillId="2" borderId="38" xfId="1" applyFont="1" applyFill="1" applyBorder="1"/>
    <xf numFmtId="164" fontId="3" fillId="2" borderId="41" xfId="1" applyFont="1" applyFill="1" applyBorder="1"/>
    <xf numFmtId="3" fontId="3" fillId="2" borderId="42" xfId="0" applyNumberFormat="1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164" fontId="3" fillId="2" borderId="43" xfId="1" applyFont="1" applyFill="1" applyBorder="1"/>
    <xf numFmtId="0" fontId="4" fillId="0" borderId="5" xfId="0" applyFont="1" applyBorder="1"/>
    <xf numFmtId="0" fontId="4" fillId="0" borderId="9" xfId="0" applyFont="1" applyBorder="1"/>
    <xf numFmtId="0" fontId="4" fillId="0" borderId="11" xfId="0" applyFont="1" applyBorder="1"/>
    <xf numFmtId="0" fontId="4" fillId="2" borderId="5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4" fontId="4" fillId="2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" fontId="4" fillId="2" borderId="9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9" xfId="0" applyNumberFormat="1" applyFont="1" applyFill="1" applyBorder="1" applyAlignment="1">
      <alignment horizontal="center"/>
    </xf>
    <xf numFmtId="164" fontId="3" fillId="3" borderId="1" xfId="1" applyFont="1" applyFill="1" applyBorder="1" applyAlignment="1"/>
    <xf numFmtId="164" fontId="4" fillId="2" borderId="5" xfId="1" applyFont="1" applyFill="1" applyBorder="1" applyAlignment="1">
      <alignment horizontal="center"/>
    </xf>
    <xf numFmtId="164" fontId="4" fillId="3" borderId="5" xfId="1" applyFont="1" applyFill="1" applyBorder="1" applyAlignment="1">
      <alignment horizontal="center"/>
    </xf>
    <xf numFmtId="164" fontId="4" fillId="2" borderId="6" xfId="1" applyFont="1" applyFill="1" applyBorder="1" applyAlignment="1">
      <alignment horizontal="center"/>
    </xf>
    <xf numFmtId="3" fontId="4" fillId="2" borderId="23" xfId="0" applyNumberFormat="1" applyFont="1" applyFill="1" applyBorder="1" applyAlignment="1">
      <alignment horizontal="left"/>
    </xf>
    <xf numFmtId="164" fontId="3" fillId="3" borderId="14" xfId="1" applyFont="1" applyFill="1" applyBorder="1" applyAlignment="1">
      <alignment vertical="center" wrapText="1"/>
    </xf>
    <xf numFmtId="164" fontId="3" fillId="3" borderId="34" xfId="1" applyFont="1" applyFill="1" applyBorder="1"/>
    <xf numFmtId="3" fontId="4" fillId="0" borderId="23" xfId="0" applyNumberFormat="1" applyFont="1" applyBorder="1" applyAlignment="1">
      <alignment horizontal="center"/>
    </xf>
    <xf numFmtId="164" fontId="6" fillId="2" borderId="10" xfId="1" applyFont="1" applyFill="1" applyBorder="1"/>
    <xf numFmtId="164" fontId="4" fillId="2" borderId="25" xfId="1" applyFont="1" applyFill="1" applyBorder="1" applyAlignment="1">
      <alignment horizontal="center" vertical="center"/>
    </xf>
    <xf numFmtId="164" fontId="3" fillId="2" borderId="25" xfId="1" applyFont="1" applyFill="1" applyBorder="1"/>
    <xf numFmtId="3" fontId="4" fillId="0" borderId="21" xfId="0" applyNumberFormat="1" applyFont="1" applyBorder="1" applyAlignment="1">
      <alignment horizontal="left"/>
    </xf>
    <xf numFmtId="0" fontId="4" fillId="0" borderId="24" xfId="0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left"/>
    </xf>
    <xf numFmtId="0" fontId="4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0" fillId="2" borderId="9" xfId="0" applyFill="1" applyBorder="1" applyAlignment="1">
      <alignment horizontal="center"/>
    </xf>
    <xf numFmtId="164" fontId="4" fillId="2" borderId="44" xfId="1" applyFont="1" applyFill="1" applyBorder="1"/>
    <xf numFmtId="2" fontId="4" fillId="0" borderId="9" xfId="0" applyNumberFormat="1" applyFont="1" applyBorder="1" applyAlignment="1">
      <alignment horizontal="center"/>
    </xf>
    <xf numFmtId="2" fontId="4" fillId="0" borderId="45" xfId="0" applyNumberFormat="1" applyFont="1" applyBorder="1" applyAlignment="1">
      <alignment horizontal="center"/>
    </xf>
    <xf numFmtId="164" fontId="4" fillId="2" borderId="12" xfId="1" applyFont="1" applyFill="1" applyBorder="1" applyAlignment="1">
      <alignment horizontal="center" vertical="center"/>
    </xf>
    <xf numFmtId="164" fontId="3" fillId="2" borderId="14" xfId="1" applyFont="1" applyFill="1" applyBorder="1" applyAlignment="1">
      <alignment horizontal="center" vertical="center"/>
    </xf>
    <xf numFmtId="164" fontId="3" fillId="2" borderId="10" xfId="1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B78E0-A354-481B-A40E-DE050E23BF1A}">
  <dimension ref="A2:I90"/>
  <sheetViews>
    <sheetView tabSelected="1" zoomScale="120" zoomScaleNormal="120" workbookViewId="0">
      <selection activeCell="K65" sqref="K65"/>
    </sheetView>
  </sheetViews>
  <sheetFormatPr defaultRowHeight="15" x14ac:dyDescent="0.25"/>
  <cols>
    <col min="2" max="2" width="29.42578125" customWidth="1"/>
    <col min="3" max="3" width="11.5703125" customWidth="1"/>
    <col min="4" max="4" width="11.28515625" customWidth="1"/>
    <col min="5" max="5" width="12.140625" customWidth="1"/>
    <col min="6" max="6" width="12.5703125" customWidth="1"/>
    <col min="7" max="7" width="12.28515625" customWidth="1"/>
    <col min="8" max="9" width="12.140625" customWidth="1"/>
  </cols>
  <sheetData>
    <row r="2" spans="1:9" ht="19.5" thickBot="1" x14ac:dyDescent="0.35">
      <c r="A2" s="162" t="s">
        <v>97</v>
      </c>
      <c r="B2" s="163"/>
      <c r="C2" s="163"/>
      <c r="D2" s="163"/>
      <c r="E2" s="163"/>
      <c r="F2" s="163"/>
      <c r="G2" s="163"/>
      <c r="H2" s="163"/>
      <c r="I2" s="163"/>
    </row>
    <row r="3" spans="1:9" ht="48.75" thickBot="1" x14ac:dyDescent="0.3">
      <c r="A3" s="73"/>
      <c r="B3" s="74" t="s">
        <v>95</v>
      </c>
      <c r="C3" s="76" t="s">
        <v>42</v>
      </c>
      <c r="D3" s="76" t="s">
        <v>50</v>
      </c>
      <c r="E3" s="75" t="s">
        <v>48</v>
      </c>
      <c r="F3" s="75" t="s">
        <v>53</v>
      </c>
      <c r="G3" s="75" t="s">
        <v>39</v>
      </c>
      <c r="H3" s="75" t="s">
        <v>43</v>
      </c>
      <c r="I3" s="77" t="s">
        <v>49</v>
      </c>
    </row>
    <row r="4" spans="1:9" ht="21" customHeight="1" x14ac:dyDescent="0.25">
      <c r="A4" s="79"/>
      <c r="B4" s="80" t="s">
        <v>0</v>
      </c>
      <c r="C4" s="81">
        <f>SUM(C5:C7)</f>
        <v>486993.31999999995</v>
      </c>
      <c r="D4" s="81">
        <f t="shared" ref="D4:I4" si="0">SUM(D5:D7)</f>
        <v>735395.59000000008</v>
      </c>
      <c r="E4" s="81">
        <f t="shared" si="0"/>
        <v>1175305</v>
      </c>
      <c r="F4" s="81">
        <f t="shared" si="0"/>
        <v>618664.01</v>
      </c>
      <c r="G4" s="82">
        <f t="shared" si="0"/>
        <v>2103861</v>
      </c>
      <c r="H4" s="81">
        <f t="shared" si="0"/>
        <v>409382</v>
      </c>
      <c r="I4" s="83">
        <f t="shared" si="0"/>
        <v>414162</v>
      </c>
    </row>
    <row r="5" spans="1:9" ht="15.75" customHeight="1" x14ac:dyDescent="0.25">
      <c r="A5" s="11"/>
      <c r="B5" s="68" t="s">
        <v>1</v>
      </c>
      <c r="C5" s="71">
        <f>SUM(C8,C22,C41)</f>
        <v>355800.24999999994</v>
      </c>
      <c r="D5" s="71">
        <f t="shared" ref="D5:I5" si="1">SUM(D8,D22,D41)</f>
        <v>374281.55</v>
      </c>
      <c r="E5" s="71">
        <f t="shared" si="1"/>
        <v>365305</v>
      </c>
      <c r="F5" s="71">
        <f t="shared" si="1"/>
        <v>402986.55</v>
      </c>
      <c r="G5" s="140">
        <f t="shared" si="1"/>
        <v>405101</v>
      </c>
      <c r="H5" s="160">
        <f t="shared" si="1"/>
        <v>409382</v>
      </c>
      <c r="I5" s="161">
        <f t="shared" si="1"/>
        <v>414162</v>
      </c>
    </row>
    <row r="6" spans="1:9" ht="15" customHeight="1" x14ac:dyDescent="0.25">
      <c r="A6" s="164" t="s">
        <v>41</v>
      </c>
      <c r="B6" s="165"/>
      <c r="C6" s="13">
        <f>SUM(C65,C76)</f>
        <v>29489.02</v>
      </c>
      <c r="D6" s="13">
        <f t="shared" ref="D6:G6" si="2">SUM(D65,D76)</f>
        <v>198890</v>
      </c>
      <c r="E6" s="13">
        <f t="shared" si="2"/>
        <v>740000</v>
      </c>
      <c r="F6" s="13">
        <f t="shared" si="2"/>
        <v>8379</v>
      </c>
      <c r="G6" s="56">
        <f t="shared" si="2"/>
        <v>1668760</v>
      </c>
      <c r="H6" s="102">
        <v>0</v>
      </c>
      <c r="I6" s="144">
        <v>0</v>
      </c>
    </row>
    <row r="7" spans="1:9" ht="15.75" customHeight="1" thickBot="1" x14ac:dyDescent="0.3">
      <c r="A7" s="87"/>
      <c r="B7" s="84" t="s">
        <v>2</v>
      </c>
      <c r="C7" s="78">
        <f>SUM(C78,C86)</f>
        <v>101704.04999999999</v>
      </c>
      <c r="D7" s="78">
        <f t="shared" ref="D7:G7" si="3">SUM(D78,D86)</f>
        <v>162224.03999999998</v>
      </c>
      <c r="E7" s="78">
        <f>SUM(E78,E86)</f>
        <v>70000</v>
      </c>
      <c r="F7" s="78">
        <f t="shared" si="3"/>
        <v>207298.46000000002</v>
      </c>
      <c r="G7" s="141">
        <f t="shared" si="3"/>
        <v>30000</v>
      </c>
      <c r="H7" s="102">
        <v>0</v>
      </c>
      <c r="I7" s="159">
        <v>0</v>
      </c>
    </row>
    <row r="8" spans="1:9" ht="15.75" thickBot="1" x14ac:dyDescent="0.3">
      <c r="A8" s="94">
        <v>100</v>
      </c>
      <c r="B8" s="34" t="s">
        <v>3</v>
      </c>
      <c r="C8" s="35">
        <f>SUM(C9,C11,C16)</f>
        <v>288519.73</v>
      </c>
      <c r="D8" s="35">
        <f t="shared" ref="D8:I8" si="4">SUM(D9,D11,D16)</f>
        <v>319524.85000000003</v>
      </c>
      <c r="E8" s="35">
        <f t="shared" si="4"/>
        <v>332490</v>
      </c>
      <c r="F8" s="35">
        <f>SUM(F9,F11,F16)</f>
        <v>364429</v>
      </c>
      <c r="G8" s="61">
        <f t="shared" si="4"/>
        <v>373176</v>
      </c>
      <c r="H8" s="35">
        <f t="shared" si="4"/>
        <v>377457</v>
      </c>
      <c r="I8" s="36">
        <f t="shared" si="4"/>
        <v>382237</v>
      </c>
    </row>
    <row r="9" spans="1:9" ht="14.25" customHeight="1" x14ac:dyDescent="0.25">
      <c r="A9" s="93" t="s">
        <v>4</v>
      </c>
      <c r="B9" s="41"/>
      <c r="C9" s="5">
        <f>SUM(C10)</f>
        <v>250685.93</v>
      </c>
      <c r="D9" s="5">
        <f t="shared" ref="D9:I9" si="5">SUM(D10)</f>
        <v>282205.99</v>
      </c>
      <c r="E9" s="5">
        <f t="shared" si="5"/>
        <v>293000</v>
      </c>
      <c r="F9" s="5">
        <f t="shared" si="5"/>
        <v>302167</v>
      </c>
      <c r="G9" s="57">
        <f t="shared" si="5"/>
        <v>306709</v>
      </c>
      <c r="H9" s="5">
        <f t="shared" si="5"/>
        <v>307000</v>
      </c>
      <c r="I9" s="10">
        <f t="shared" si="5"/>
        <v>307000</v>
      </c>
    </row>
    <row r="10" spans="1:9" hidden="1" x14ac:dyDescent="0.25">
      <c r="A10" s="14">
        <v>111003</v>
      </c>
      <c r="B10" s="15" t="s">
        <v>54</v>
      </c>
      <c r="C10" s="16">
        <v>250685.93</v>
      </c>
      <c r="D10" s="23">
        <v>282205.99</v>
      </c>
      <c r="E10" s="88">
        <v>293000</v>
      </c>
      <c r="F10" s="88">
        <v>302167</v>
      </c>
      <c r="G10" s="58">
        <v>306709</v>
      </c>
      <c r="H10" s="16">
        <v>307000</v>
      </c>
      <c r="I10" s="17">
        <v>307000</v>
      </c>
    </row>
    <row r="11" spans="1:9" x14ac:dyDescent="0.25">
      <c r="A11" s="18" t="s">
        <v>5</v>
      </c>
      <c r="B11" s="19"/>
      <c r="C11" s="1">
        <f>SUM(C12)</f>
        <v>18208.599999999999</v>
      </c>
      <c r="D11" s="1">
        <f t="shared" ref="D11:I11" si="6">SUM(D12)</f>
        <v>18564.78</v>
      </c>
      <c r="E11" s="1">
        <f t="shared" si="6"/>
        <v>18040</v>
      </c>
      <c r="F11" s="1">
        <f t="shared" si="6"/>
        <v>31067</v>
      </c>
      <c r="G11" s="59">
        <f t="shared" si="6"/>
        <v>25067</v>
      </c>
      <c r="H11" s="1">
        <f t="shared" si="6"/>
        <v>25067</v>
      </c>
      <c r="I11" s="6">
        <f t="shared" si="6"/>
        <v>25067</v>
      </c>
    </row>
    <row r="12" spans="1:9" ht="14.25" customHeight="1" x14ac:dyDescent="0.25">
      <c r="A12" s="8" t="s">
        <v>6</v>
      </c>
      <c r="B12" s="20"/>
      <c r="C12" s="5">
        <f>SUM(C13:C15)</f>
        <v>18208.599999999999</v>
      </c>
      <c r="D12" s="5">
        <f t="shared" ref="D12:I12" si="7">SUM(D13:D15)</f>
        <v>18564.78</v>
      </c>
      <c r="E12" s="5">
        <f t="shared" si="7"/>
        <v>18040</v>
      </c>
      <c r="F12" s="5">
        <f t="shared" si="7"/>
        <v>31067</v>
      </c>
      <c r="G12" s="57">
        <f t="shared" si="7"/>
        <v>25067</v>
      </c>
      <c r="H12" s="5">
        <f t="shared" si="7"/>
        <v>25067</v>
      </c>
      <c r="I12" s="6">
        <f t="shared" si="7"/>
        <v>25067</v>
      </c>
    </row>
    <row r="13" spans="1:9" ht="13.5" hidden="1" customHeight="1" x14ac:dyDescent="0.25">
      <c r="A13" s="21">
        <v>121001</v>
      </c>
      <c r="B13" s="22" t="s">
        <v>7</v>
      </c>
      <c r="C13" s="23">
        <v>12588.15</v>
      </c>
      <c r="D13" s="23">
        <v>13335.63</v>
      </c>
      <c r="E13" s="23">
        <v>13000</v>
      </c>
      <c r="F13" s="23">
        <v>13000</v>
      </c>
      <c r="G13" s="60">
        <v>11000</v>
      </c>
      <c r="H13" s="23">
        <v>11000</v>
      </c>
      <c r="I13" s="24">
        <v>11000</v>
      </c>
    </row>
    <row r="14" spans="1:9" ht="12.75" hidden="1" customHeight="1" x14ac:dyDescent="0.25">
      <c r="A14" s="25">
        <v>121002</v>
      </c>
      <c r="B14" s="26" t="s">
        <v>8</v>
      </c>
      <c r="C14" s="23">
        <v>5581.11</v>
      </c>
      <c r="D14" s="23">
        <v>5189.8100000000004</v>
      </c>
      <c r="E14" s="23">
        <v>5000</v>
      </c>
      <c r="F14" s="27">
        <v>18000</v>
      </c>
      <c r="G14" s="60">
        <v>14000</v>
      </c>
      <c r="H14" s="23">
        <v>14000</v>
      </c>
      <c r="I14" s="24">
        <v>14000</v>
      </c>
    </row>
    <row r="15" spans="1:9" ht="14.25" hidden="1" customHeight="1" x14ac:dyDescent="0.25">
      <c r="A15" s="142">
        <v>121003</v>
      </c>
      <c r="B15" s="32" t="s">
        <v>55</v>
      </c>
      <c r="C15" s="23">
        <v>39.340000000000003</v>
      </c>
      <c r="D15" s="23">
        <v>39.340000000000003</v>
      </c>
      <c r="E15" s="23">
        <v>40</v>
      </c>
      <c r="F15" s="27">
        <v>67</v>
      </c>
      <c r="G15" s="60">
        <v>67</v>
      </c>
      <c r="H15" s="23">
        <v>67</v>
      </c>
      <c r="I15" s="24">
        <v>67</v>
      </c>
    </row>
    <row r="16" spans="1:9" ht="13.5" customHeight="1" x14ac:dyDescent="0.25">
      <c r="A16" s="28" t="s">
        <v>9</v>
      </c>
      <c r="B16" s="29"/>
      <c r="C16" s="1">
        <f>SUM(C17)</f>
        <v>19625.2</v>
      </c>
      <c r="D16" s="1">
        <f t="shared" ref="D16:I16" si="8">SUM(D17)</f>
        <v>18754.080000000002</v>
      </c>
      <c r="E16" s="1">
        <f t="shared" si="8"/>
        <v>21450</v>
      </c>
      <c r="F16" s="1">
        <f t="shared" si="8"/>
        <v>31195</v>
      </c>
      <c r="G16" s="59">
        <f t="shared" si="8"/>
        <v>41400</v>
      </c>
      <c r="H16" s="1">
        <f t="shared" si="8"/>
        <v>45390</v>
      </c>
      <c r="I16" s="6">
        <f t="shared" si="8"/>
        <v>50170</v>
      </c>
    </row>
    <row r="17" spans="1:9" ht="20.25" customHeight="1" thickBot="1" x14ac:dyDescent="0.3">
      <c r="A17" s="28" t="s">
        <v>10</v>
      </c>
      <c r="B17" s="30"/>
      <c r="C17" s="5">
        <f>SUM(C18:C21)</f>
        <v>19625.2</v>
      </c>
      <c r="D17" s="5">
        <f t="shared" ref="D17:I17" si="9">SUM(D18:D21)</f>
        <v>18754.080000000002</v>
      </c>
      <c r="E17" s="5">
        <f t="shared" si="9"/>
        <v>21450</v>
      </c>
      <c r="F17" s="5">
        <f t="shared" si="9"/>
        <v>31195</v>
      </c>
      <c r="G17" s="57">
        <f t="shared" si="9"/>
        <v>41400</v>
      </c>
      <c r="H17" s="5">
        <f t="shared" si="9"/>
        <v>45390</v>
      </c>
      <c r="I17" s="6">
        <f t="shared" si="9"/>
        <v>50170</v>
      </c>
    </row>
    <row r="18" spans="1:9" ht="2.25" hidden="1" customHeight="1" thickBot="1" x14ac:dyDescent="0.3">
      <c r="A18" s="21">
        <v>133001</v>
      </c>
      <c r="B18" s="22" t="s">
        <v>11</v>
      </c>
      <c r="C18" s="23">
        <v>1130</v>
      </c>
      <c r="D18" s="23">
        <v>1070</v>
      </c>
      <c r="E18" s="23">
        <v>1100</v>
      </c>
      <c r="F18" s="23">
        <v>980</v>
      </c>
      <c r="G18" s="60">
        <v>1100</v>
      </c>
      <c r="H18" s="23">
        <v>1100</v>
      </c>
      <c r="I18" s="24">
        <v>1100</v>
      </c>
    </row>
    <row r="19" spans="1:9" ht="15.75" hidden="1" thickBot="1" x14ac:dyDescent="0.3">
      <c r="A19" s="31">
        <v>133012</v>
      </c>
      <c r="B19" s="32" t="s">
        <v>45</v>
      </c>
      <c r="C19" s="23">
        <v>294</v>
      </c>
      <c r="D19" s="23">
        <v>307</v>
      </c>
      <c r="E19" s="23">
        <v>350</v>
      </c>
      <c r="F19" s="23">
        <v>25</v>
      </c>
      <c r="G19" s="60">
        <v>350</v>
      </c>
      <c r="H19" s="23">
        <v>350</v>
      </c>
      <c r="I19" s="24">
        <v>350</v>
      </c>
    </row>
    <row r="20" spans="1:9" ht="15.75" hidden="1" thickBot="1" x14ac:dyDescent="0.3">
      <c r="A20" s="31">
        <v>133013</v>
      </c>
      <c r="B20" s="32" t="s">
        <v>12</v>
      </c>
      <c r="C20" s="23">
        <v>18201.2</v>
      </c>
      <c r="D20" s="23">
        <v>17377.080000000002</v>
      </c>
      <c r="E20" s="23">
        <v>20000</v>
      </c>
      <c r="F20" s="23">
        <v>18390</v>
      </c>
      <c r="G20" s="60">
        <v>19950</v>
      </c>
      <c r="H20" s="23">
        <v>23940</v>
      </c>
      <c r="I20" s="24">
        <v>28720</v>
      </c>
    </row>
    <row r="21" spans="1:9" ht="9.75" hidden="1" customHeight="1" thickBot="1" x14ac:dyDescent="0.3">
      <c r="A21" s="85">
        <v>133015</v>
      </c>
      <c r="B21" s="86" t="s">
        <v>47</v>
      </c>
      <c r="C21" s="67" t="s">
        <v>56</v>
      </c>
      <c r="D21" s="67" t="s">
        <v>56</v>
      </c>
      <c r="E21" s="67" t="s">
        <v>56</v>
      </c>
      <c r="F21" s="67">
        <v>11800</v>
      </c>
      <c r="G21" s="60">
        <v>20000</v>
      </c>
      <c r="H21" s="23">
        <v>20000</v>
      </c>
      <c r="I21" s="24">
        <v>20000</v>
      </c>
    </row>
    <row r="22" spans="1:9" ht="15.75" thickBot="1" x14ac:dyDescent="0.3">
      <c r="A22" s="33">
        <v>200</v>
      </c>
      <c r="B22" s="34" t="s">
        <v>13</v>
      </c>
      <c r="C22" s="35">
        <f>SUM(C23,C28,C35)</f>
        <v>36187.850000000006</v>
      </c>
      <c r="D22" s="35">
        <f t="shared" ref="D22:I22" si="10">SUM(D23,D28,D35)</f>
        <v>26374.91</v>
      </c>
      <c r="E22" s="35">
        <f t="shared" si="10"/>
        <v>20160</v>
      </c>
      <c r="F22" s="35">
        <f t="shared" si="10"/>
        <v>17601</v>
      </c>
      <c r="G22" s="61">
        <f t="shared" si="10"/>
        <v>18960</v>
      </c>
      <c r="H22" s="35">
        <f t="shared" si="10"/>
        <v>18960</v>
      </c>
      <c r="I22" s="36">
        <f t="shared" si="10"/>
        <v>18960</v>
      </c>
    </row>
    <row r="23" spans="1:9" x14ac:dyDescent="0.25">
      <c r="A23" s="2" t="s">
        <v>14</v>
      </c>
      <c r="B23" s="37"/>
      <c r="C23" s="3">
        <f>SUM(C24)</f>
        <v>11658.619999999999</v>
      </c>
      <c r="D23" s="3">
        <f t="shared" ref="D23:I23" si="11">SUM(D24)</f>
        <v>16747.89</v>
      </c>
      <c r="E23" s="3">
        <f t="shared" si="11"/>
        <v>13300</v>
      </c>
      <c r="F23" s="3">
        <f t="shared" si="11"/>
        <v>9405</v>
      </c>
      <c r="G23" s="62">
        <f t="shared" si="11"/>
        <v>11300</v>
      </c>
      <c r="H23" s="100">
        <f t="shared" si="11"/>
        <v>11300</v>
      </c>
      <c r="I23" s="7">
        <f t="shared" si="11"/>
        <v>11300</v>
      </c>
    </row>
    <row r="24" spans="1:9" ht="14.25" customHeight="1" x14ac:dyDescent="0.25">
      <c r="A24" s="8" t="s">
        <v>15</v>
      </c>
      <c r="B24" s="4"/>
      <c r="C24" s="5">
        <f>SUM(C25:C27)</f>
        <v>11658.619999999999</v>
      </c>
      <c r="D24" s="5">
        <f t="shared" ref="D24:I24" si="12">SUM(D25:D27)</f>
        <v>16747.89</v>
      </c>
      <c r="E24" s="5">
        <f t="shared" si="12"/>
        <v>13300</v>
      </c>
      <c r="F24" s="5">
        <f>SUM(F25:F27)</f>
        <v>9405</v>
      </c>
      <c r="G24" s="57">
        <f>SUM(G25:G27)</f>
        <v>11300</v>
      </c>
      <c r="H24" s="99">
        <f t="shared" si="12"/>
        <v>11300</v>
      </c>
      <c r="I24" s="6">
        <f t="shared" si="12"/>
        <v>11300</v>
      </c>
    </row>
    <row r="25" spans="1:9" hidden="1" x14ac:dyDescent="0.25">
      <c r="A25" s="95">
        <v>212002</v>
      </c>
      <c r="B25" s="89" t="s">
        <v>57</v>
      </c>
      <c r="C25" s="38">
        <v>2745.66</v>
      </c>
      <c r="D25" s="38">
        <v>3393.42</v>
      </c>
      <c r="E25" s="38">
        <v>2700</v>
      </c>
      <c r="F25" s="38">
        <v>2580</v>
      </c>
      <c r="G25" s="64">
        <v>2700</v>
      </c>
      <c r="H25" s="38">
        <v>2700</v>
      </c>
      <c r="I25" s="42">
        <v>2700</v>
      </c>
    </row>
    <row r="26" spans="1:9" hidden="1" x14ac:dyDescent="0.25">
      <c r="A26" s="31">
        <v>212003</v>
      </c>
      <c r="B26" s="23" t="s">
        <v>16</v>
      </c>
      <c r="C26" s="23">
        <v>8813.9599999999991</v>
      </c>
      <c r="D26" s="23">
        <v>12857.57</v>
      </c>
      <c r="E26" s="23">
        <v>10000</v>
      </c>
      <c r="F26" s="23">
        <v>6050</v>
      </c>
      <c r="G26" s="60">
        <v>8000</v>
      </c>
      <c r="H26" s="23">
        <v>8000</v>
      </c>
      <c r="I26" s="24">
        <v>8000</v>
      </c>
    </row>
    <row r="27" spans="1:9" hidden="1" x14ac:dyDescent="0.25">
      <c r="A27" s="25">
        <v>212004</v>
      </c>
      <c r="B27" s="27" t="s">
        <v>58</v>
      </c>
      <c r="C27" s="27">
        <v>99</v>
      </c>
      <c r="D27" s="27">
        <v>496.9</v>
      </c>
      <c r="E27" s="27">
        <v>600</v>
      </c>
      <c r="F27" s="27">
        <v>775</v>
      </c>
      <c r="G27" s="63">
        <v>600</v>
      </c>
      <c r="H27" s="27">
        <v>600</v>
      </c>
      <c r="I27" s="39">
        <v>600</v>
      </c>
    </row>
    <row r="28" spans="1:9" x14ac:dyDescent="0.25">
      <c r="A28" s="18" t="s">
        <v>17</v>
      </c>
      <c r="B28" s="19"/>
      <c r="C28" s="92">
        <f>SUM(C29,C32,)</f>
        <v>10046.6</v>
      </c>
      <c r="D28" s="92">
        <f t="shared" ref="D28:I28" si="13">SUM(D29,D32,)</f>
        <v>6487.71</v>
      </c>
      <c r="E28" s="92">
        <f t="shared" si="13"/>
        <v>6700</v>
      </c>
      <c r="F28" s="92">
        <f>SUM(F29,F32,)</f>
        <v>7395</v>
      </c>
      <c r="G28" s="107">
        <f t="shared" si="13"/>
        <v>7500</v>
      </c>
      <c r="H28" s="92">
        <f t="shared" si="13"/>
        <v>7500</v>
      </c>
      <c r="I28" s="143">
        <f t="shared" si="13"/>
        <v>7500</v>
      </c>
    </row>
    <row r="29" spans="1:9" x14ac:dyDescent="0.25">
      <c r="A29" s="40" t="s">
        <v>18</v>
      </c>
      <c r="B29" s="41"/>
      <c r="C29" s="5">
        <f>SUM(C30:C31)</f>
        <v>8300</v>
      </c>
      <c r="D29" s="5">
        <f t="shared" ref="D29:I29" si="14">SUM(D30:D31)</f>
        <v>4427</v>
      </c>
      <c r="E29" s="5">
        <f t="shared" si="14"/>
        <v>5000</v>
      </c>
      <c r="F29" s="5">
        <f t="shared" si="14"/>
        <v>5500</v>
      </c>
      <c r="G29" s="59">
        <f t="shared" si="14"/>
        <v>5000</v>
      </c>
      <c r="H29" s="5">
        <f t="shared" si="14"/>
        <v>5000</v>
      </c>
      <c r="I29" s="6">
        <f t="shared" si="14"/>
        <v>5000</v>
      </c>
    </row>
    <row r="30" spans="1:9" hidden="1" x14ac:dyDescent="0.25">
      <c r="A30" s="31">
        <v>221002</v>
      </c>
      <c r="B30" s="23" t="s">
        <v>19</v>
      </c>
      <c r="C30" s="101" t="s">
        <v>56</v>
      </c>
      <c r="D30" s="101" t="s">
        <v>56</v>
      </c>
      <c r="E30" s="23">
        <v>5000</v>
      </c>
      <c r="F30" s="23">
        <v>5500</v>
      </c>
      <c r="G30" s="60">
        <v>5000</v>
      </c>
      <c r="H30" s="23">
        <v>5000</v>
      </c>
      <c r="I30" s="24">
        <v>5000</v>
      </c>
    </row>
    <row r="31" spans="1:9" hidden="1" x14ac:dyDescent="0.25">
      <c r="A31" s="25">
        <v>221004</v>
      </c>
      <c r="B31" s="27" t="s">
        <v>20</v>
      </c>
      <c r="C31" s="27">
        <v>8300</v>
      </c>
      <c r="D31" s="27">
        <v>4427</v>
      </c>
      <c r="E31" s="102" t="s">
        <v>56</v>
      </c>
      <c r="F31" s="102" t="s">
        <v>56</v>
      </c>
      <c r="G31" s="103" t="s">
        <v>56</v>
      </c>
      <c r="H31" s="102" t="s">
        <v>56</v>
      </c>
      <c r="I31" s="144" t="s">
        <v>56</v>
      </c>
    </row>
    <row r="32" spans="1:9" x14ac:dyDescent="0.25">
      <c r="A32" s="28" t="s">
        <v>21</v>
      </c>
      <c r="B32" s="43"/>
      <c r="C32" s="1">
        <f>SUM(C33:C34)</f>
        <v>1746.6</v>
      </c>
      <c r="D32" s="1">
        <f t="shared" ref="D32:I32" si="15">SUM(D33:D34)</f>
        <v>2060.71</v>
      </c>
      <c r="E32" s="1">
        <f t="shared" si="15"/>
        <v>1700</v>
      </c>
      <c r="F32" s="1">
        <f t="shared" si="15"/>
        <v>1895</v>
      </c>
      <c r="G32" s="59">
        <f t="shared" si="15"/>
        <v>2500</v>
      </c>
      <c r="H32" s="1">
        <f t="shared" si="15"/>
        <v>2500</v>
      </c>
      <c r="I32" s="6">
        <f t="shared" si="15"/>
        <v>2500</v>
      </c>
    </row>
    <row r="33" spans="1:9" hidden="1" x14ac:dyDescent="0.25">
      <c r="A33" s="31">
        <v>223001</v>
      </c>
      <c r="B33" s="23" t="s">
        <v>59</v>
      </c>
      <c r="C33" s="23">
        <v>586.6</v>
      </c>
      <c r="D33" s="23">
        <v>1010.71</v>
      </c>
      <c r="E33" s="23">
        <v>500</v>
      </c>
      <c r="F33" s="23">
        <v>560</v>
      </c>
      <c r="G33" s="60">
        <v>500</v>
      </c>
      <c r="H33" s="23">
        <v>500</v>
      </c>
      <c r="I33" s="24">
        <v>500</v>
      </c>
    </row>
    <row r="34" spans="1:9" ht="40.5" hidden="1" customHeight="1" x14ac:dyDescent="0.25">
      <c r="A34" s="31">
        <v>223002</v>
      </c>
      <c r="B34" s="23" t="s">
        <v>22</v>
      </c>
      <c r="C34" s="23">
        <v>1160</v>
      </c>
      <c r="D34" s="23">
        <v>1050</v>
      </c>
      <c r="E34" s="23">
        <v>1200</v>
      </c>
      <c r="F34" s="23">
        <v>1335</v>
      </c>
      <c r="G34" s="60">
        <v>2000</v>
      </c>
      <c r="H34" s="23">
        <v>2000</v>
      </c>
      <c r="I34" s="24">
        <v>2000</v>
      </c>
    </row>
    <row r="35" spans="1:9" ht="15.75" thickBot="1" x14ac:dyDescent="0.3">
      <c r="A35" s="28" t="s">
        <v>23</v>
      </c>
      <c r="B35" s="12"/>
      <c r="C35" s="1">
        <f>SUM(C36:C39)</f>
        <v>14482.630000000001</v>
      </c>
      <c r="D35" s="1">
        <f t="shared" ref="D35:I35" si="16">SUM(D36:D39)</f>
        <v>3139.31</v>
      </c>
      <c r="E35" s="1">
        <f t="shared" si="16"/>
        <v>160</v>
      </c>
      <c r="F35" s="1">
        <f t="shared" si="16"/>
        <v>801</v>
      </c>
      <c r="G35" s="59">
        <f t="shared" si="16"/>
        <v>160</v>
      </c>
      <c r="H35" s="1">
        <f t="shared" si="16"/>
        <v>160</v>
      </c>
      <c r="I35" s="6">
        <f t="shared" si="16"/>
        <v>160</v>
      </c>
    </row>
    <row r="36" spans="1:9" ht="2.25" hidden="1" customHeight="1" thickBot="1" x14ac:dyDescent="0.3">
      <c r="A36" s="104">
        <v>292006</v>
      </c>
      <c r="B36" s="23" t="s">
        <v>60</v>
      </c>
      <c r="C36" s="101" t="s">
        <v>56</v>
      </c>
      <c r="D36" s="105">
        <v>2597</v>
      </c>
      <c r="E36" s="101" t="s">
        <v>56</v>
      </c>
      <c r="F36" s="101" t="s">
        <v>56</v>
      </c>
      <c r="G36" s="106" t="s">
        <v>56</v>
      </c>
      <c r="H36" s="101" t="s">
        <v>56</v>
      </c>
      <c r="I36" s="108" t="s">
        <v>56</v>
      </c>
    </row>
    <row r="37" spans="1:9" ht="15.75" hidden="1" thickBot="1" x14ac:dyDescent="0.3">
      <c r="A37" s="31">
        <v>292008</v>
      </c>
      <c r="B37" s="23" t="s">
        <v>24</v>
      </c>
      <c r="C37" s="23">
        <v>139.93</v>
      </c>
      <c r="D37" s="23">
        <v>55.56</v>
      </c>
      <c r="E37" s="23">
        <v>100</v>
      </c>
      <c r="F37" s="101" t="s">
        <v>56</v>
      </c>
      <c r="G37" s="60">
        <v>100</v>
      </c>
      <c r="H37" s="23">
        <v>100</v>
      </c>
      <c r="I37" s="24">
        <v>100</v>
      </c>
    </row>
    <row r="38" spans="1:9" ht="15.75" hidden="1" thickBot="1" x14ac:dyDescent="0.3">
      <c r="A38" s="31">
        <v>292012</v>
      </c>
      <c r="B38" s="23" t="s">
        <v>25</v>
      </c>
      <c r="C38" s="23">
        <v>2297.27</v>
      </c>
      <c r="D38" s="23">
        <v>366.86</v>
      </c>
      <c r="E38" s="101" t="s">
        <v>56</v>
      </c>
      <c r="F38" s="157">
        <v>545</v>
      </c>
      <c r="G38" s="106" t="s">
        <v>56</v>
      </c>
      <c r="H38" s="101" t="s">
        <v>56</v>
      </c>
      <c r="I38" s="108" t="s">
        <v>56</v>
      </c>
    </row>
    <row r="39" spans="1:9" ht="15.75" hidden="1" thickBot="1" x14ac:dyDescent="0.3">
      <c r="A39" s="31">
        <v>292027</v>
      </c>
      <c r="B39" s="23" t="s">
        <v>61</v>
      </c>
      <c r="C39" s="23">
        <v>12045.43</v>
      </c>
      <c r="D39" s="23">
        <v>119.89</v>
      </c>
      <c r="E39" s="156">
        <v>60</v>
      </c>
      <c r="F39" s="158">
        <v>256</v>
      </c>
      <c r="G39" s="66">
        <v>60</v>
      </c>
      <c r="H39" s="23">
        <v>60</v>
      </c>
      <c r="I39" s="24">
        <v>60</v>
      </c>
    </row>
    <row r="40" spans="1:9" ht="15.75" thickBot="1" x14ac:dyDescent="0.3">
      <c r="A40" s="44">
        <v>300</v>
      </c>
      <c r="B40" s="45" t="s">
        <v>26</v>
      </c>
      <c r="C40" s="46">
        <f t="shared" ref="C40:I40" si="17">SUM(C41,C65)</f>
        <v>54692.67</v>
      </c>
      <c r="D40" s="46">
        <f t="shared" si="17"/>
        <v>225401.79</v>
      </c>
      <c r="E40" s="46">
        <f t="shared" si="17"/>
        <v>752655</v>
      </c>
      <c r="F40" s="46">
        <f t="shared" si="17"/>
        <v>20956.550000000003</v>
      </c>
      <c r="G40" s="65">
        <f t="shared" si="17"/>
        <v>1581725</v>
      </c>
      <c r="H40" s="46">
        <f t="shared" si="17"/>
        <v>12965</v>
      </c>
      <c r="I40" s="47">
        <f t="shared" si="17"/>
        <v>12965</v>
      </c>
    </row>
    <row r="41" spans="1:9" x14ac:dyDescent="0.25">
      <c r="A41" s="8" t="s">
        <v>27</v>
      </c>
      <c r="B41" s="4"/>
      <c r="C41" s="5">
        <f>SUM(C42:C43)</f>
        <v>31092.669999999995</v>
      </c>
      <c r="D41" s="5">
        <f>SUM(D42:D43)</f>
        <v>28381.79</v>
      </c>
      <c r="E41" s="5">
        <f t="shared" ref="E41:I41" si="18">SUM(E42:E43)</f>
        <v>12655</v>
      </c>
      <c r="F41" s="5">
        <f t="shared" si="18"/>
        <v>20956.550000000003</v>
      </c>
      <c r="G41" s="57">
        <f t="shared" si="18"/>
        <v>12965</v>
      </c>
      <c r="H41" s="5">
        <f t="shared" si="18"/>
        <v>12965</v>
      </c>
      <c r="I41" s="10">
        <f t="shared" si="18"/>
        <v>12965</v>
      </c>
    </row>
    <row r="42" spans="1:9" x14ac:dyDescent="0.25">
      <c r="A42" s="28" t="s">
        <v>28</v>
      </c>
      <c r="B42" s="29"/>
      <c r="C42" s="1">
        <f>SUM(C44)</f>
        <v>4403.9399999999996</v>
      </c>
      <c r="D42" s="1">
        <f>SUM(D44)</f>
        <v>3486.8</v>
      </c>
      <c r="E42" s="1">
        <f t="shared" ref="E42:I42" si="19">SUM(E44)</f>
        <v>0</v>
      </c>
      <c r="F42" s="1">
        <f t="shared" si="19"/>
        <v>2808.22</v>
      </c>
      <c r="G42" s="59">
        <f t="shared" si="19"/>
        <v>0</v>
      </c>
      <c r="H42" s="1">
        <f t="shared" si="19"/>
        <v>0</v>
      </c>
      <c r="I42" s="6">
        <f t="shared" si="19"/>
        <v>0</v>
      </c>
    </row>
    <row r="43" spans="1:9" ht="15.75" customHeight="1" x14ac:dyDescent="0.25">
      <c r="A43" s="28" t="s">
        <v>29</v>
      </c>
      <c r="B43" s="43"/>
      <c r="C43" s="5">
        <f t="shared" ref="C43:I43" si="20">SUM(C45:C64)</f>
        <v>26688.729999999996</v>
      </c>
      <c r="D43" s="5">
        <f t="shared" si="20"/>
        <v>24894.99</v>
      </c>
      <c r="E43" s="5">
        <f t="shared" si="20"/>
        <v>12655</v>
      </c>
      <c r="F43" s="5">
        <f t="shared" si="20"/>
        <v>18148.330000000002</v>
      </c>
      <c r="G43" s="57">
        <f t="shared" si="20"/>
        <v>12965</v>
      </c>
      <c r="H43" s="5">
        <f t="shared" si="20"/>
        <v>12965</v>
      </c>
      <c r="I43" s="10">
        <f t="shared" si="20"/>
        <v>12965</v>
      </c>
    </row>
    <row r="44" spans="1:9" hidden="1" x14ac:dyDescent="0.25">
      <c r="A44" s="95">
        <v>311</v>
      </c>
      <c r="B44" s="96" t="s">
        <v>51</v>
      </c>
      <c r="C44" s="152">
        <v>4403.9399999999996</v>
      </c>
      <c r="D44" s="38">
        <v>3486.8</v>
      </c>
      <c r="E44" s="136" t="s">
        <v>56</v>
      </c>
      <c r="F44" s="136">
        <v>2808.22</v>
      </c>
      <c r="G44" s="137" t="s">
        <v>56</v>
      </c>
      <c r="H44" s="136" t="s">
        <v>56</v>
      </c>
      <c r="I44" s="138" t="s">
        <v>56</v>
      </c>
    </row>
    <row r="45" spans="1:9" hidden="1" x14ac:dyDescent="0.25">
      <c r="A45" s="31">
        <v>312001</v>
      </c>
      <c r="B45" s="23" t="s">
        <v>30</v>
      </c>
      <c r="C45" s="23">
        <v>1549.3</v>
      </c>
      <c r="D45" s="23">
        <v>1747.2</v>
      </c>
      <c r="E45" s="23">
        <v>1500</v>
      </c>
      <c r="F45" s="23">
        <v>974.4</v>
      </c>
      <c r="G45" s="60">
        <v>1500</v>
      </c>
      <c r="H45" s="23">
        <v>1500</v>
      </c>
      <c r="I45" s="24">
        <v>1500</v>
      </c>
    </row>
    <row r="46" spans="1:9" hidden="1" x14ac:dyDescent="0.25">
      <c r="A46" s="31">
        <v>312001</v>
      </c>
      <c r="B46" s="23" t="s">
        <v>69</v>
      </c>
      <c r="C46" s="23">
        <v>0</v>
      </c>
      <c r="D46" s="23">
        <v>0</v>
      </c>
      <c r="E46" s="23">
        <v>0</v>
      </c>
      <c r="F46" s="23">
        <v>307.98</v>
      </c>
      <c r="G46" s="60">
        <v>300</v>
      </c>
      <c r="H46" s="23">
        <v>300</v>
      </c>
      <c r="I46" s="24">
        <v>300</v>
      </c>
    </row>
    <row r="47" spans="1:9" hidden="1" x14ac:dyDescent="0.25">
      <c r="A47" s="31">
        <v>312002</v>
      </c>
      <c r="B47" s="23" t="s">
        <v>52</v>
      </c>
      <c r="C47" s="23">
        <v>0</v>
      </c>
      <c r="D47" s="23">
        <v>0</v>
      </c>
      <c r="E47" s="23">
        <v>0</v>
      </c>
      <c r="F47" s="23">
        <v>1680</v>
      </c>
      <c r="G47" s="60">
        <v>0</v>
      </c>
      <c r="H47" s="23">
        <v>0</v>
      </c>
      <c r="I47" s="24">
        <v>0</v>
      </c>
    </row>
    <row r="48" spans="1:9" hidden="1" x14ac:dyDescent="0.25">
      <c r="A48" s="31">
        <v>312011</v>
      </c>
      <c r="B48" s="23" t="s">
        <v>93</v>
      </c>
      <c r="C48" s="23">
        <v>0</v>
      </c>
      <c r="D48" s="23">
        <v>1300</v>
      </c>
      <c r="E48" s="23">
        <v>0</v>
      </c>
      <c r="F48" s="23">
        <v>0</v>
      </c>
      <c r="G48" s="60">
        <v>0</v>
      </c>
      <c r="H48" s="23">
        <v>0</v>
      </c>
      <c r="I48" s="24">
        <v>0</v>
      </c>
    </row>
    <row r="49" spans="1:9" hidden="1" x14ac:dyDescent="0.25">
      <c r="A49" s="31">
        <v>312011</v>
      </c>
      <c r="B49" s="23" t="s">
        <v>68</v>
      </c>
      <c r="C49" s="67">
        <v>0</v>
      </c>
      <c r="D49" s="154" t="s">
        <v>56</v>
      </c>
      <c r="E49" s="23">
        <v>1400</v>
      </c>
      <c r="F49" s="23">
        <v>1400</v>
      </c>
      <c r="G49" s="60">
        <v>1400</v>
      </c>
      <c r="H49" s="23">
        <v>1400</v>
      </c>
      <c r="I49" s="24">
        <v>1400</v>
      </c>
    </row>
    <row r="50" spans="1:9" ht="0.75" hidden="1" customHeight="1" x14ac:dyDescent="0.25">
      <c r="A50" s="31">
        <v>312012</v>
      </c>
      <c r="B50" s="23" t="s">
        <v>91</v>
      </c>
      <c r="C50" s="67">
        <v>1785.3</v>
      </c>
      <c r="D50" s="153">
        <v>414.77</v>
      </c>
      <c r="E50" s="23">
        <v>0</v>
      </c>
      <c r="F50" s="23"/>
      <c r="G50" s="60"/>
      <c r="H50" s="23"/>
      <c r="I50" s="24"/>
    </row>
    <row r="51" spans="1:9" hidden="1" x14ac:dyDescent="0.25">
      <c r="A51" s="31">
        <v>312012</v>
      </c>
      <c r="B51" s="23" t="s">
        <v>73</v>
      </c>
      <c r="C51" s="23">
        <v>253.44</v>
      </c>
      <c r="D51" s="23">
        <v>259.70999999999998</v>
      </c>
      <c r="E51" s="23">
        <v>260</v>
      </c>
      <c r="F51" s="23">
        <v>271.26</v>
      </c>
      <c r="G51" s="60">
        <v>260</v>
      </c>
      <c r="H51" s="23">
        <v>260</v>
      </c>
      <c r="I51" s="24">
        <v>260</v>
      </c>
    </row>
    <row r="52" spans="1:9" hidden="1" x14ac:dyDescent="0.25">
      <c r="A52" s="31">
        <v>312012</v>
      </c>
      <c r="B52" s="23" t="s">
        <v>31</v>
      </c>
      <c r="C52" s="23">
        <v>75.27</v>
      </c>
      <c r="D52" s="23">
        <v>78.81</v>
      </c>
      <c r="E52" s="23">
        <v>80</v>
      </c>
      <c r="F52" s="23">
        <v>90</v>
      </c>
      <c r="G52" s="60">
        <v>90</v>
      </c>
      <c r="H52" s="23">
        <v>90</v>
      </c>
      <c r="I52" s="24">
        <v>90</v>
      </c>
    </row>
    <row r="53" spans="1:9" hidden="1" x14ac:dyDescent="0.25">
      <c r="A53" s="31">
        <v>312012</v>
      </c>
      <c r="B53" s="23" t="s">
        <v>32</v>
      </c>
      <c r="C53" s="67" t="s">
        <v>56</v>
      </c>
      <c r="D53" s="23">
        <v>1899.56</v>
      </c>
      <c r="E53" s="23">
        <v>1500</v>
      </c>
      <c r="F53" s="23">
        <v>1454</v>
      </c>
      <c r="G53" s="60">
        <v>1500</v>
      </c>
      <c r="H53" s="23">
        <v>1500</v>
      </c>
      <c r="I53" s="24">
        <v>1500</v>
      </c>
    </row>
    <row r="54" spans="1:9" hidden="1" x14ac:dyDescent="0.25">
      <c r="A54" s="31">
        <v>312012</v>
      </c>
      <c r="B54" s="23" t="s">
        <v>70</v>
      </c>
      <c r="C54" s="23">
        <v>33.18</v>
      </c>
      <c r="D54" s="23">
        <v>34</v>
      </c>
      <c r="E54" s="23">
        <v>35</v>
      </c>
      <c r="F54" s="23">
        <v>35</v>
      </c>
      <c r="G54" s="60">
        <v>35</v>
      </c>
      <c r="H54" s="23">
        <v>35</v>
      </c>
      <c r="I54" s="24">
        <v>35</v>
      </c>
    </row>
    <row r="55" spans="1:9" hidden="1" x14ac:dyDescent="0.25">
      <c r="A55" s="31">
        <v>312012</v>
      </c>
      <c r="B55" s="23" t="s">
        <v>88</v>
      </c>
      <c r="C55" s="23">
        <v>10300</v>
      </c>
      <c r="D55" s="23">
        <v>0</v>
      </c>
      <c r="E55" s="23">
        <v>0</v>
      </c>
      <c r="F55" s="23">
        <v>0</v>
      </c>
      <c r="G55" s="60">
        <v>0</v>
      </c>
      <c r="H55" s="23">
        <v>0</v>
      </c>
      <c r="I55" s="24">
        <v>0</v>
      </c>
    </row>
    <row r="56" spans="1:9" hidden="1" x14ac:dyDescent="0.25">
      <c r="A56" s="31">
        <v>312012</v>
      </c>
      <c r="B56" s="23" t="s">
        <v>87</v>
      </c>
      <c r="C56" s="23">
        <v>496</v>
      </c>
      <c r="D56" s="23">
        <v>460</v>
      </c>
      <c r="E56" s="23">
        <v>0</v>
      </c>
      <c r="F56" s="23">
        <v>0</v>
      </c>
      <c r="G56" s="60">
        <v>0</v>
      </c>
      <c r="H56" s="23">
        <v>0</v>
      </c>
      <c r="I56" s="24">
        <v>0</v>
      </c>
    </row>
    <row r="57" spans="1:9" hidden="1" x14ac:dyDescent="0.25">
      <c r="A57" s="31">
        <v>312012</v>
      </c>
      <c r="B57" s="23" t="s">
        <v>71</v>
      </c>
      <c r="C57" s="23">
        <v>995.17</v>
      </c>
      <c r="D57" s="23">
        <v>1019.32</v>
      </c>
      <c r="E57" s="23">
        <v>1050</v>
      </c>
      <c r="F57" s="23">
        <v>1240</v>
      </c>
      <c r="G57" s="60">
        <v>1050</v>
      </c>
      <c r="H57" s="23">
        <v>1050</v>
      </c>
      <c r="I57" s="24">
        <v>1050</v>
      </c>
    </row>
    <row r="58" spans="1:9" ht="12" hidden="1" customHeight="1" x14ac:dyDescent="0.25">
      <c r="A58" s="31">
        <v>312012</v>
      </c>
      <c r="B58" s="23" t="s">
        <v>89</v>
      </c>
      <c r="C58" s="23">
        <v>3231.01</v>
      </c>
      <c r="D58" s="23">
        <v>0</v>
      </c>
      <c r="E58" s="23">
        <v>0</v>
      </c>
      <c r="F58" s="23">
        <v>0</v>
      </c>
      <c r="G58" s="60">
        <v>0</v>
      </c>
      <c r="H58" s="23">
        <v>0</v>
      </c>
      <c r="I58" s="24">
        <v>0</v>
      </c>
    </row>
    <row r="59" spans="1:9" ht="17.25" hidden="1" customHeight="1" x14ac:dyDescent="0.25">
      <c r="A59" s="31">
        <v>312012</v>
      </c>
      <c r="B59" s="23" t="s">
        <v>33</v>
      </c>
      <c r="C59" s="23">
        <v>27.6</v>
      </c>
      <c r="D59" s="23">
        <v>29.2</v>
      </c>
      <c r="E59" s="23">
        <v>30</v>
      </c>
      <c r="F59" s="23">
        <v>61.2</v>
      </c>
      <c r="G59" s="60">
        <v>30</v>
      </c>
      <c r="H59" s="23">
        <v>30</v>
      </c>
      <c r="I59" s="24">
        <v>30</v>
      </c>
    </row>
    <row r="60" spans="1:9" ht="15" hidden="1" customHeight="1" x14ac:dyDescent="0.25">
      <c r="A60" s="31">
        <v>312012</v>
      </c>
      <c r="B60" s="23" t="s">
        <v>72</v>
      </c>
      <c r="C60" s="23">
        <v>2618</v>
      </c>
      <c r="D60" s="23">
        <v>5654</v>
      </c>
      <c r="E60" s="23">
        <v>6800</v>
      </c>
      <c r="F60" s="23">
        <v>3132</v>
      </c>
      <c r="G60" s="60">
        <v>6800</v>
      </c>
      <c r="H60" s="23">
        <v>6800</v>
      </c>
      <c r="I60" s="24">
        <v>6800</v>
      </c>
    </row>
    <row r="61" spans="1:9" ht="25.5" hidden="1" customHeight="1" x14ac:dyDescent="0.25">
      <c r="A61" s="31">
        <v>312012</v>
      </c>
      <c r="B61" s="23" t="s">
        <v>92</v>
      </c>
      <c r="C61" s="27">
        <v>4525.8599999999997</v>
      </c>
      <c r="D61" s="27">
        <v>9051.7199999999993</v>
      </c>
      <c r="E61" s="27">
        <v>0</v>
      </c>
      <c r="F61" s="27">
        <v>0</v>
      </c>
      <c r="G61" s="63">
        <v>0</v>
      </c>
      <c r="H61" s="27">
        <v>0</v>
      </c>
      <c r="I61" s="39">
        <v>0</v>
      </c>
    </row>
    <row r="62" spans="1:9" ht="18" hidden="1" customHeight="1" x14ac:dyDescent="0.25">
      <c r="A62" s="31">
        <v>312012</v>
      </c>
      <c r="B62" s="23" t="s">
        <v>94</v>
      </c>
      <c r="C62" s="155"/>
      <c r="D62" s="27">
        <v>1349.5</v>
      </c>
      <c r="E62" s="27">
        <v>0</v>
      </c>
      <c r="F62" s="27">
        <v>0</v>
      </c>
      <c r="G62" s="63">
        <v>0</v>
      </c>
      <c r="H62" s="27">
        <v>0</v>
      </c>
      <c r="I62" s="39">
        <v>0</v>
      </c>
    </row>
    <row r="63" spans="1:9" ht="10.5" hidden="1" customHeight="1" x14ac:dyDescent="0.25">
      <c r="A63" s="31">
        <v>312012</v>
      </c>
      <c r="B63" s="23" t="s">
        <v>90</v>
      </c>
      <c r="C63" s="27">
        <v>798.6</v>
      </c>
      <c r="D63" s="27">
        <v>1597.2</v>
      </c>
      <c r="E63" s="27">
        <v>0</v>
      </c>
      <c r="F63" s="27">
        <v>0</v>
      </c>
      <c r="G63" s="63">
        <v>0</v>
      </c>
      <c r="H63" s="27">
        <v>0</v>
      </c>
      <c r="I63" s="39">
        <v>0</v>
      </c>
    </row>
    <row r="64" spans="1:9" ht="19.5" hidden="1" customHeight="1" x14ac:dyDescent="0.25">
      <c r="A64" s="31">
        <v>312012</v>
      </c>
      <c r="B64" s="23" t="s">
        <v>67</v>
      </c>
      <c r="C64" s="27">
        <v>0</v>
      </c>
      <c r="D64" s="27">
        <v>0</v>
      </c>
      <c r="E64" s="27">
        <v>0</v>
      </c>
      <c r="F64" s="27">
        <v>7502.49</v>
      </c>
      <c r="G64" s="63">
        <v>0</v>
      </c>
      <c r="H64" s="27">
        <v>0</v>
      </c>
      <c r="I64" s="39">
        <v>0</v>
      </c>
    </row>
    <row r="65" spans="1:9" ht="14.25" customHeight="1" x14ac:dyDescent="0.25">
      <c r="A65" s="97" t="s">
        <v>40</v>
      </c>
      <c r="B65" s="72"/>
      <c r="C65" s="69">
        <f>SUM(C66:C75)</f>
        <v>23600</v>
      </c>
      <c r="D65" s="69">
        <f t="shared" ref="D65:I65" si="21">SUM(D66:D75)</f>
        <v>197020</v>
      </c>
      <c r="E65" s="69">
        <f t="shared" si="21"/>
        <v>740000</v>
      </c>
      <c r="F65" s="69">
        <f>SUM(F66:F75)</f>
        <v>0</v>
      </c>
      <c r="G65" s="70">
        <f>SUM(G66:G75)</f>
        <v>1568760</v>
      </c>
      <c r="H65" s="69">
        <f t="shared" si="21"/>
        <v>0</v>
      </c>
      <c r="I65" s="145">
        <f t="shared" si="21"/>
        <v>0</v>
      </c>
    </row>
    <row r="66" spans="1:9" ht="0.75" hidden="1" customHeight="1" x14ac:dyDescent="0.25">
      <c r="A66" s="139">
        <v>322001</v>
      </c>
      <c r="B66" s="51" t="s">
        <v>74</v>
      </c>
      <c r="C66" s="23">
        <v>23600</v>
      </c>
      <c r="D66" s="23">
        <v>0</v>
      </c>
      <c r="E66" s="23">
        <v>0</v>
      </c>
      <c r="F66" s="23">
        <v>0</v>
      </c>
      <c r="G66" s="60">
        <v>0</v>
      </c>
      <c r="H66" s="23">
        <v>0</v>
      </c>
      <c r="I66" s="24">
        <v>0</v>
      </c>
    </row>
    <row r="67" spans="1:9" hidden="1" x14ac:dyDescent="0.25">
      <c r="A67" s="139">
        <v>322001</v>
      </c>
      <c r="B67" s="51" t="s">
        <v>75</v>
      </c>
      <c r="C67" s="23">
        <v>0</v>
      </c>
      <c r="D67" s="23">
        <v>0</v>
      </c>
      <c r="E67" s="23">
        <v>150000</v>
      </c>
      <c r="F67" s="23">
        <v>0</v>
      </c>
      <c r="G67" s="60">
        <v>720000</v>
      </c>
      <c r="H67" s="23">
        <v>0</v>
      </c>
      <c r="I67" s="24">
        <v>0</v>
      </c>
    </row>
    <row r="68" spans="1:9" hidden="1" x14ac:dyDescent="0.25">
      <c r="A68" s="139">
        <v>322001</v>
      </c>
      <c r="B68" s="51" t="s">
        <v>76</v>
      </c>
      <c r="C68" s="23">
        <v>0</v>
      </c>
      <c r="D68" s="23">
        <v>0</v>
      </c>
      <c r="E68" s="23">
        <v>0</v>
      </c>
      <c r="F68" s="23">
        <v>0</v>
      </c>
      <c r="G68" s="60">
        <v>347760</v>
      </c>
      <c r="H68" s="23">
        <v>0</v>
      </c>
      <c r="I68" s="24">
        <v>0</v>
      </c>
    </row>
    <row r="69" spans="1:9" hidden="1" x14ac:dyDescent="0.25">
      <c r="A69" s="139">
        <v>322001</v>
      </c>
      <c r="B69" s="51" t="s">
        <v>77</v>
      </c>
      <c r="C69" s="23">
        <v>0</v>
      </c>
      <c r="D69" s="23">
        <v>0</v>
      </c>
      <c r="E69" s="23">
        <v>90000</v>
      </c>
      <c r="F69" s="23">
        <v>0</v>
      </c>
      <c r="G69" s="60">
        <v>0</v>
      </c>
      <c r="H69" s="23">
        <v>0</v>
      </c>
      <c r="I69" s="24">
        <v>0</v>
      </c>
    </row>
    <row r="70" spans="1:9" hidden="1" x14ac:dyDescent="0.25">
      <c r="A70" s="139">
        <v>322001</v>
      </c>
      <c r="B70" s="51" t="s">
        <v>96</v>
      </c>
      <c r="C70" s="23">
        <v>0</v>
      </c>
      <c r="D70" s="23">
        <v>0</v>
      </c>
      <c r="E70" s="23">
        <v>0</v>
      </c>
      <c r="F70" s="23">
        <v>0</v>
      </c>
      <c r="G70" s="60">
        <v>501000</v>
      </c>
      <c r="H70" s="23">
        <v>0</v>
      </c>
      <c r="I70" s="24">
        <v>0</v>
      </c>
    </row>
    <row r="71" spans="1:9" ht="17.25" hidden="1" customHeight="1" x14ac:dyDescent="0.25">
      <c r="A71" s="139">
        <v>322001</v>
      </c>
      <c r="B71" s="51" t="s">
        <v>78</v>
      </c>
      <c r="C71" s="23">
        <v>0</v>
      </c>
      <c r="D71" s="23">
        <v>0</v>
      </c>
      <c r="E71" s="23">
        <v>150000</v>
      </c>
      <c r="F71" s="23">
        <v>0</v>
      </c>
      <c r="G71" s="60">
        <v>0</v>
      </c>
      <c r="H71" s="23">
        <v>0</v>
      </c>
      <c r="I71" s="24">
        <v>0</v>
      </c>
    </row>
    <row r="72" spans="1:9" ht="19.5" hidden="1" customHeight="1" x14ac:dyDescent="0.25">
      <c r="A72" s="139">
        <v>322001</v>
      </c>
      <c r="B72" s="51" t="s">
        <v>79</v>
      </c>
      <c r="C72" s="23">
        <v>0</v>
      </c>
      <c r="D72" s="23">
        <v>0</v>
      </c>
      <c r="E72" s="23">
        <v>350000</v>
      </c>
      <c r="F72" s="23">
        <v>0</v>
      </c>
      <c r="G72" s="60">
        <v>0</v>
      </c>
      <c r="H72" s="23">
        <v>0</v>
      </c>
      <c r="I72" s="24">
        <v>0</v>
      </c>
    </row>
    <row r="73" spans="1:9" ht="17.25" hidden="1" customHeight="1" x14ac:dyDescent="0.25">
      <c r="A73" s="139">
        <v>322002</v>
      </c>
      <c r="B73" s="51" t="s">
        <v>80</v>
      </c>
      <c r="C73" s="23">
        <v>0</v>
      </c>
      <c r="D73" s="23">
        <v>79686</v>
      </c>
      <c r="E73" s="23">
        <v>0</v>
      </c>
      <c r="F73" s="23">
        <v>0</v>
      </c>
      <c r="G73" s="60">
        <v>0</v>
      </c>
      <c r="H73" s="23">
        <v>0</v>
      </c>
      <c r="I73" s="24">
        <v>0</v>
      </c>
    </row>
    <row r="74" spans="1:9" ht="17.25" hidden="1" customHeight="1" x14ac:dyDescent="0.25">
      <c r="A74" s="139">
        <v>322002</v>
      </c>
      <c r="B74" s="51" t="s">
        <v>81</v>
      </c>
      <c r="C74" s="23">
        <v>0</v>
      </c>
      <c r="D74" s="23">
        <v>74551</v>
      </c>
      <c r="E74" s="23">
        <v>0</v>
      </c>
      <c r="F74" s="23">
        <v>0</v>
      </c>
      <c r="G74" s="60">
        <v>0</v>
      </c>
      <c r="H74" s="23">
        <v>0</v>
      </c>
      <c r="I74" s="24">
        <v>0</v>
      </c>
    </row>
    <row r="75" spans="1:9" ht="24.75" hidden="1" customHeight="1" x14ac:dyDescent="0.25">
      <c r="A75" s="139">
        <v>322002</v>
      </c>
      <c r="B75" s="51" t="s">
        <v>82</v>
      </c>
      <c r="C75" s="23">
        <v>0</v>
      </c>
      <c r="D75" s="23">
        <v>42783</v>
      </c>
      <c r="E75" s="23">
        <v>0</v>
      </c>
      <c r="F75" s="23">
        <v>0</v>
      </c>
      <c r="G75" s="60">
        <v>0</v>
      </c>
      <c r="H75" s="23">
        <v>0</v>
      </c>
      <c r="I75" s="24">
        <v>0</v>
      </c>
    </row>
    <row r="76" spans="1:9" x14ac:dyDescent="0.25">
      <c r="A76" s="98" t="s">
        <v>46</v>
      </c>
      <c r="B76" s="91"/>
      <c r="C76" s="1">
        <f>SUM(C77)</f>
        <v>5889.02</v>
      </c>
      <c r="D76" s="1">
        <f t="shared" ref="D76:I76" si="22">SUM(D77)</f>
        <v>1870</v>
      </c>
      <c r="E76" s="1">
        <f t="shared" si="22"/>
        <v>0</v>
      </c>
      <c r="F76" s="1">
        <f t="shared" si="22"/>
        <v>8379</v>
      </c>
      <c r="G76" s="59">
        <f t="shared" si="22"/>
        <v>100000</v>
      </c>
      <c r="H76" s="1">
        <f t="shared" si="22"/>
        <v>0</v>
      </c>
      <c r="I76" s="6">
        <f t="shared" si="22"/>
        <v>0</v>
      </c>
    </row>
    <row r="77" spans="1:9" ht="15.75" thickBot="1" x14ac:dyDescent="0.3">
      <c r="A77" s="109">
        <v>233001</v>
      </c>
      <c r="B77" s="110" t="s">
        <v>44</v>
      </c>
      <c r="C77" s="27">
        <v>5889.02</v>
      </c>
      <c r="D77" s="27">
        <v>1870</v>
      </c>
      <c r="E77" s="27">
        <v>0</v>
      </c>
      <c r="F77" s="27">
        <v>8379</v>
      </c>
      <c r="G77" s="66">
        <v>100000</v>
      </c>
      <c r="H77" s="54">
        <v>0</v>
      </c>
      <c r="I77" s="55">
        <v>0</v>
      </c>
    </row>
    <row r="78" spans="1:9" ht="15.75" thickBot="1" x14ac:dyDescent="0.3">
      <c r="A78" s="90">
        <v>400</v>
      </c>
      <c r="B78" s="114" t="s">
        <v>38</v>
      </c>
      <c r="C78" s="35">
        <f>SUM(C79)</f>
        <v>101704.04999999999</v>
      </c>
      <c r="D78" s="112">
        <f t="shared" ref="D78:I78" si="23">SUM(D79)</f>
        <v>91365.959999999992</v>
      </c>
      <c r="E78" s="115">
        <f t="shared" si="23"/>
        <v>30000</v>
      </c>
      <c r="F78" s="111">
        <f t="shared" si="23"/>
        <v>182730.07</v>
      </c>
      <c r="G78" s="61">
        <f t="shared" si="23"/>
        <v>30000</v>
      </c>
      <c r="H78" s="115">
        <f t="shared" si="23"/>
        <v>0</v>
      </c>
      <c r="I78" s="36">
        <f t="shared" si="23"/>
        <v>0</v>
      </c>
    </row>
    <row r="79" spans="1:9" ht="15" customHeight="1" thickBot="1" x14ac:dyDescent="0.3">
      <c r="A79" s="9" t="s">
        <v>34</v>
      </c>
      <c r="B79" s="4"/>
      <c r="C79" s="5">
        <f>SUM(C80:C85)</f>
        <v>101704.04999999999</v>
      </c>
      <c r="D79" s="5">
        <f t="shared" ref="D79:I79" si="24">SUM(D80:D85)</f>
        <v>91365.959999999992</v>
      </c>
      <c r="E79" s="5">
        <f t="shared" si="24"/>
        <v>30000</v>
      </c>
      <c r="F79" s="5">
        <f t="shared" si="24"/>
        <v>182730.07</v>
      </c>
      <c r="G79" s="57">
        <f t="shared" si="24"/>
        <v>30000</v>
      </c>
      <c r="H79" s="5">
        <f t="shared" si="24"/>
        <v>0</v>
      </c>
      <c r="I79" s="10">
        <f t="shared" si="24"/>
        <v>0</v>
      </c>
    </row>
    <row r="80" spans="1:9" ht="0.75" hidden="1" customHeight="1" thickBot="1" x14ac:dyDescent="0.3">
      <c r="A80" s="48">
        <v>453</v>
      </c>
      <c r="B80" s="49" t="s">
        <v>35</v>
      </c>
      <c r="C80" s="23"/>
      <c r="D80" s="23"/>
      <c r="E80" s="23"/>
      <c r="F80" s="23"/>
      <c r="G80" s="60"/>
      <c r="H80" s="23"/>
      <c r="I80" s="24"/>
    </row>
    <row r="81" spans="1:9" ht="15.75" hidden="1" thickBot="1" x14ac:dyDescent="0.3">
      <c r="A81" s="48" t="s">
        <v>83</v>
      </c>
      <c r="B81" s="49" t="s">
        <v>84</v>
      </c>
      <c r="C81" s="23">
        <v>0</v>
      </c>
      <c r="D81" s="23">
        <v>0</v>
      </c>
      <c r="E81" s="23">
        <v>0</v>
      </c>
      <c r="F81" s="23">
        <v>79686</v>
      </c>
      <c r="G81" s="60">
        <v>0</v>
      </c>
      <c r="H81" s="23">
        <v>0</v>
      </c>
      <c r="I81" s="24">
        <v>0</v>
      </c>
    </row>
    <row r="82" spans="1:9" ht="15.75" hidden="1" thickBot="1" x14ac:dyDescent="0.3">
      <c r="A82" s="48" t="s">
        <v>83</v>
      </c>
      <c r="B82" s="49" t="s">
        <v>85</v>
      </c>
      <c r="C82" s="23">
        <v>0</v>
      </c>
      <c r="D82" s="23">
        <v>0</v>
      </c>
      <c r="E82" s="23">
        <v>0</v>
      </c>
      <c r="F82" s="23">
        <v>470</v>
      </c>
      <c r="G82" s="60">
        <v>0</v>
      </c>
      <c r="H82" s="23">
        <v>0</v>
      </c>
      <c r="I82" s="24">
        <v>0</v>
      </c>
    </row>
    <row r="83" spans="1:9" ht="15.75" hidden="1" thickBot="1" x14ac:dyDescent="0.3">
      <c r="A83" s="48" t="s">
        <v>83</v>
      </c>
      <c r="B83" s="49" t="s">
        <v>86</v>
      </c>
      <c r="C83" s="23">
        <v>0</v>
      </c>
      <c r="D83" s="23">
        <v>0</v>
      </c>
      <c r="E83" s="23">
        <v>0</v>
      </c>
      <c r="F83" s="23">
        <v>42783</v>
      </c>
      <c r="G83" s="60">
        <v>0</v>
      </c>
      <c r="H83" s="23">
        <v>0</v>
      </c>
      <c r="I83" s="24">
        <v>0</v>
      </c>
    </row>
    <row r="84" spans="1:9" ht="15.75" hidden="1" thickBot="1" x14ac:dyDescent="0.3">
      <c r="A84" s="50">
        <v>453</v>
      </c>
      <c r="B84" s="51" t="s">
        <v>36</v>
      </c>
      <c r="C84" s="23">
        <v>33148.6</v>
      </c>
      <c r="D84" s="23">
        <v>25299.79</v>
      </c>
      <c r="E84" s="23">
        <v>0</v>
      </c>
      <c r="F84" s="23">
        <v>1791.07</v>
      </c>
      <c r="G84" s="60">
        <v>0</v>
      </c>
      <c r="H84" s="23">
        <v>0</v>
      </c>
      <c r="I84" s="24">
        <v>0</v>
      </c>
    </row>
    <row r="85" spans="1:9" ht="15.75" hidden="1" thickBot="1" x14ac:dyDescent="0.3">
      <c r="A85" s="52">
        <v>454001</v>
      </c>
      <c r="B85" s="53" t="s">
        <v>37</v>
      </c>
      <c r="C85" s="54">
        <v>68555.45</v>
      </c>
      <c r="D85" s="54">
        <v>66066.17</v>
      </c>
      <c r="E85" s="54">
        <v>30000</v>
      </c>
      <c r="F85" s="54">
        <v>58000</v>
      </c>
      <c r="G85" s="66">
        <v>30000</v>
      </c>
      <c r="H85" s="54"/>
      <c r="I85" s="55"/>
    </row>
    <row r="86" spans="1:9" ht="15.75" thickBot="1" x14ac:dyDescent="0.3">
      <c r="A86" s="113">
        <v>500</v>
      </c>
      <c r="B86" s="114" t="s">
        <v>62</v>
      </c>
      <c r="C86" s="35">
        <f>SUM(C87:C90)</f>
        <v>0</v>
      </c>
      <c r="D86" s="35">
        <f t="shared" ref="D86:I86" si="25">SUM(D87:D90)</f>
        <v>70858.080000000002</v>
      </c>
      <c r="E86" s="35">
        <f t="shared" si="25"/>
        <v>40000</v>
      </c>
      <c r="F86" s="35">
        <f t="shared" si="25"/>
        <v>24568.39</v>
      </c>
      <c r="G86" s="135">
        <f t="shared" si="25"/>
        <v>0</v>
      </c>
      <c r="H86" s="35">
        <f t="shared" si="25"/>
        <v>0</v>
      </c>
      <c r="I86" s="36">
        <f t="shared" si="25"/>
        <v>0</v>
      </c>
    </row>
    <row r="87" spans="1:9" hidden="1" x14ac:dyDescent="0.25">
      <c r="A87" s="146">
        <v>513001</v>
      </c>
      <c r="B87" s="116" t="s">
        <v>63</v>
      </c>
      <c r="C87" s="119" t="s">
        <v>56</v>
      </c>
      <c r="D87" s="120" t="s">
        <v>56</v>
      </c>
      <c r="E87" s="133">
        <v>40000</v>
      </c>
      <c r="F87" s="132" t="s">
        <v>56</v>
      </c>
      <c r="G87" s="129" t="s">
        <v>56</v>
      </c>
      <c r="H87" s="127" t="s">
        <v>56</v>
      </c>
      <c r="I87" s="147" t="s">
        <v>56</v>
      </c>
    </row>
    <row r="88" spans="1:9" hidden="1" x14ac:dyDescent="0.25">
      <c r="A88" s="148">
        <v>513002</v>
      </c>
      <c r="B88" s="117" t="s">
        <v>64</v>
      </c>
      <c r="C88" s="121" t="s">
        <v>56</v>
      </c>
      <c r="D88" s="134">
        <v>70858.080000000002</v>
      </c>
      <c r="E88" s="125" t="s">
        <v>56</v>
      </c>
      <c r="F88" s="125" t="s">
        <v>56</v>
      </c>
      <c r="G88" s="130" t="s">
        <v>56</v>
      </c>
      <c r="H88" s="128" t="s">
        <v>56</v>
      </c>
      <c r="I88" s="149" t="s">
        <v>56</v>
      </c>
    </row>
    <row r="89" spans="1:9" hidden="1" x14ac:dyDescent="0.25">
      <c r="A89" s="148">
        <v>514002</v>
      </c>
      <c r="B89" s="117" t="s">
        <v>65</v>
      </c>
      <c r="C89" s="121" t="s">
        <v>56</v>
      </c>
      <c r="D89" s="121" t="s">
        <v>56</v>
      </c>
      <c r="E89" s="125" t="s">
        <v>56</v>
      </c>
      <c r="F89" s="126">
        <v>9418.39</v>
      </c>
      <c r="G89" s="130" t="s">
        <v>56</v>
      </c>
      <c r="H89" s="128" t="s">
        <v>56</v>
      </c>
      <c r="I89" s="149" t="s">
        <v>56</v>
      </c>
    </row>
    <row r="90" spans="1:9" ht="15.75" hidden="1" thickBot="1" x14ac:dyDescent="0.3">
      <c r="A90" s="150">
        <v>514002</v>
      </c>
      <c r="B90" s="118" t="s">
        <v>66</v>
      </c>
      <c r="C90" s="124" t="s">
        <v>56</v>
      </c>
      <c r="D90" s="124" t="s">
        <v>56</v>
      </c>
      <c r="E90" s="124" t="s">
        <v>56</v>
      </c>
      <c r="F90" s="122">
        <v>15150</v>
      </c>
      <c r="G90" s="131" t="s">
        <v>56</v>
      </c>
      <c r="H90" s="123" t="s">
        <v>56</v>
      </c>
      <c r="I90" s="151" t="s">
        <v>56</v>
      </c>
    </row>
  </sheetData>
  <mergeCells count="2">
    <mergeCell ref="A2:I2"/>
    <mergeCell ref="A6:B6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 - Rozpočet 2024 stručný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OcÚ Ovčiarsko-1</dc:creator>
  <cp:lastModifiedBy>Juraj Drdák</cp:lastModifiedBy>
  <cp:lastPrinted>2023-12-06T10:02:21Z</cp:lastPrinted>
  <dcterms:created xsi:type="dcterms:W3CDTF">2019-11-13T12:29:43Z</dcterms:created>
  <dcterms:modified xsi:type="dcterms:W3CDTF">2023-12-06T10:03:06Z</dcterms:modified>
</cp:coreProperties>
</file>